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ISTENTE GERENCIA\Desktop\CALIDAD 2024\APOYO\GESTIÓN DE RECURSOS FINANCIEROS (PRESUPUESTO - CONTABILIDAD - TESORERIA)\"/>
    </mc:Choice>
  </mc:AlternateContent>
  <bookViews>
    <workbookView xWindow="-120" yWindow="-120" windowWidth="20730" windowHeight="11760" firstSheet="30" activeTab="30"/>
  </bookViews>
  <sheets>
    <sheet name="CAJA PRINCIPAL 28-febrero " sheetId="8" r:id="rId1"/>
    <sheet name="caja 6-febrero" sheetId="5" r:id="rId2"/>
    <sheet name="caja 100" sheetId="4" r:id="rId3"/>
    <sheet name="CAJA PRINCIPAL" sheetId="1" r:id="rId4"/>
    <sheet name="CAJA PRINCIPAL 9-febrero" sheetId="6" r:id="rId5"/>
    <sheet name="CAJA PRINCIPAL 16-febrero" sheetId="7" r:id="rId6"/>
    <sheet name="CAJA PRINCIPAL 30-Marzo" sheetId="9" r:id="rId7"/>
    <sheet name="CAJA PRINCIPAL 5-04-2019" sheetId="10" r:id="rId8"/>
    <sheet name="CAJA PRINCIPAL 26-abril" sheetId="11" r:id="rId9"/>
    <sheet name="CAJA PRINCIPAL 26-Abril-2019" sheetId="13" r:id="rId10"/>
    <sheet name="CAJA PRINCIPAL 30-ABRIL-2019" sheetId="14" r:id="rId11"/>
    <sheet name="CAJA PRINCIPAL 16-mayo-2019" sheetId="15" r:id="rId12"/>
    <sheet name="CAJA PRINCIPAL 23-mayo-2019" sheetId="16" r:id="rId13"/>
    <sheet name="CAJA PRINCIPAL 31-mayo-2019 " sheetId="17" r:id="rId14"/>
    <sheet name="CAJA PRINCIPAL 7-JUNIO-2019 " sheetId="18" r:id="rId15"/>
    <sheet name="CAJA PRINCIPAL 21-JUNIO-2019" sheetId="19" r:id="rId16"/>
    <sheet name="CAJA PRINCIPAL 28-JUNIO-2019" sheetId="20" r:id="rId17"/>
    <sheet name="CAJA PRINCIPAL 15-JULIO-2019" sheetId="21" r:id="rId18"/>
    <sheet name="CAJA PRINCIPAL 27-JULIO-2019 " sheetId="22" r:id="rId19"/>
    <sheet name="CAJA PRINCIPAL 31-JULIO-2019" sheetId="23" r:id="rId20"/>
    <sheet name="CAJA PRINCIPAL 09-AGOSTO-2019" sheetId="24" r:id="rId21"/>
    <sheet name="CAJA PRINCIPAL 24-AGOSTO-2019 " sheetId="25" r:id="rId22"/>
    <sheet name="CAJA PRINCIPAL 31-AGOST-2019" sheetId="27" r:id="rId23"/>
    <sheet name="CAJA PRINCIPAL 11-septiem-2019" sheetId="28" r:id="rId24"/>
    <sheet name="CAJA PRINCIPAL 19-Septiem-2019" sheetId="29" r:id="rId25"/>
    <sheet name="CAJA PRINCIPAL 28-Septiem-2019" sheetId="31" r:id="rId26"/>
    <sheet name="CAJA PRINCIPAL 1-OCTUBRE-2019" sheetId="32" r:id="rId27"/>
    <sheet name="CAJA PRINCIPAL 8-OCTUBRE-2019" sheetId="33" r:id="rId28"/>
    <sheet name="CAJA PRINCIPAL 21-OCTUBRE-2019" sheetId="34" r:id="rId29"/>
    <sheet name="CAJA PRINCIPAL 26-OCTUBRE-2019" sheetId="36" r:id="rId30"/>
    <sheet name="CAJA PRINCIPAL 8-NOVIEMBRE- 201" sheetId="39" r:id="rId31"/>
  </sheets>
  <definedNames>
    <definedName name="_xlnm.Print_Area" localSheetId="2">'caja 100'!$A$1:$J$47</definedName>
    <definedName name="_xlnm.Print_Area" localSheetId="1">'caja 6-febrero'!$A$1:$J$48</definedName>
    <definedName name="_xlnm.Print_Area" localSheetId="3">'CAJA PRINCIPAL'!$B$1:$J$46</definedName>
    <definedName name="_xlnm.Print_Area" localSheetId="20">'CAJA PRINCIPAL 09-AGOSTO-2019'!$B$1:$J$46</definedName>
    <definedName name="_xlnm.Print_Area" localSheetId="23">'CAJA PRINCIPAL 11-septiem-2019'!$B$1:$J$46</definedName>
    <definedName name="_xlnm.Print_Area" localSheetId="17">'CAJA PRINCIPAL 15-JULIO-2019'!$B$1:$J$48</definedName>
    <definedName name="_xlnm.Print_Area" localSheetId="5">'CAJA PRINCIPAL 16-febrero'!$B$1:$J$48</definedName>
    <definedName name="_xlnm.Print_Area" localSheetId="11">'CAJA PRINCIPAL 16-mayo-2019'!$B$1:$J$48</definedName>
    <definedName name="_xlnm.Print_Area" localSheetId="24">'CAJA PRINCIPAL 19-Septiem-2019'!$B$1:$J$46</definedName>
    <definedName name="_xlnm.Print_Area" localSheetId="26">'CAJA PRINCIPAL 1-OCTUBRE-2019'!$B$1:$J$46</definedName>
    <definedName name="_xlnm.Print_Area" localSheetId="15">'CAJA PRINCIPAL 21-JUNIO-2019'!$B$1:$J$48</definedName>
    <definedName name="_xlnm.Print_Area" localSheetId="28">'CAJA PRINCIPAL 21-OCTUBRE-2019'!$B$1:$J$46</definedName>
    <definedName name="_xlnm.Print_Area" localSheetId="12">'CAJA PRINCIPAL 23-mayo-2019'!$B$1:$J$48</definedName>
    <definedName name="_xlnm.Print_Area" localSheetId="21">'CAJA PRINCIPAL 24-AGOSTO-2019 '!$B$1:$J$46</definedName>
    <definedName name="_xlnm.Print_Area" localSheetId="8">'CAJA PRINCIPAL 26-abril'!$B$1:$J$48</definedName>
    <definedName name="_xlnm.Print_Area" localSheetId="9">'CAJA PRINCIPAL 26-Abril-2019'!$B$1:$J$48</definedName>
    <definedName name="_xlnm.Print_Area" localSheetId="29">'CAJA PRINCIPAL 26-OCTUBRE-2019'!$B$1:$J$46</definedName>
    <definedName name="_xlnm.Print_Area" localSheetId="18">'CAJA PRINCIPAL 27-JULIO-2019 '!$B$1:$J$48</definedName>
    <definedName name="_xlnm.Print_Area" localSheetId="0">'CAJA PRINCIPAL 28-febrero '!$B$1:$J$48</definedName>
    <definedName name="_xlnm.Print_Area" localSheetId="16">'CAJA PRINCIPAL 28-JUNIO-2019'!$B$1:$J$48</definedName>
    <definedName name="_xlnm.Print_Area" localSheetId="25">'CAJA PRINCIPAL 28-Septiem-2019'!$B$1:$J$46</definedName>
    <definedName name="_xlnm.Print_Area" localSheetId="10">'CAJA PRINCIPAL 30-ABRIL-2019'!$B$1:$J$49</definedName>
    <definedName name="_xlnm.Print_Area" localSheetId="6">'CAJA PRINCIPAL 30-Marzo'!$B$1:$J$48</definedName>
    <definedName name="_xlnm.Print_Area" localSheetId="22">'CAJA PRINCIPAL 31-AGOST-2019'!$B$1:$J$46</definedName>
    <definedName name="_xlnm.Print_Area" localSheetId="19">'CAJA PRINCIPAL 31-JULIO-2019'!$B$1:$J$46</definedName>
    <definedName name="_xlnm.Print_Area" localSheetId="13">'CAJA PRINCIPAL 31-mayo-2019 '!$B$1:$J$48</definedName>
    <definedName name="_xlnm.Print_Area" localSheetId="14">'CAJA PRINCIPAL 7-JUNIO-2019 '!$B$1:$J$48</definedName>
    <definedName name="_xlnm.Print_Area" localSheetId="30">'CAJA PRINCIPAL 8-NOVIEMBRE- 201'!$A$1:$I$47</definedName>
    <definedName name="_xlnm.Print_Area" localSheetId="27">'CAJA PRINCIPAL 8-OCTUBRE-2019'!$B$1:$J$46</definedName>
    <definedName name="_xlnm.Print_Area" localSheetId="4">'CAJA PRINCIPAL 9-febrero'!$B$1:$J$48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39" l="1"/>
  <c r="F24" i="39"/>
  <c r="F23" i="39"/>
  <c r="C23" i="39"/>
  <c r="F22" i="39"/>
  <c r="C22" i="39"/>
  <c r="F21" i="39"/>
  <c r="C21" i="39"/>
  <c r="F20" i="39"/>
  <c r="C20" i="39"/>
  <c r="F19" i="39"/>
  <c r="F26" i="39"/>
  <c r="C19" i="39"/>
  <c r="C26" i="39"/>
  <c r="H26" i="39"/>
  <c r="H37" i="39"/>
  <c r="H38" i="39"/>
  <c r="H39" i="39"/>
  <c r="G24" i="36"/>
  <c r="G23" i="36"/>
  <c r="G22" i="36"/>
  <c r="D22" i="36"/>
  <c r="G21" i="36"/>
  <c r="D21" i="36"/>
  <c r="G20" i="36"/>
  <c r="D20" i="36"/>
  <c r="G19" i="36"/>
  <c r="D19" i="36"/>
  <c r="G18" i="36"/>
  <c r="G25" i="36"/>
  <c r="D18" i="36"/>
  <c r="I13" i="36"/>
  <c r="I37" i="36"/>
  <c r="D25" i="36"/>
  <c r="I25" i="36"/>
  <c r="I36" i="36"/>
  <c r="I38" i="36"/>
  <c r="G24" i="34"/>
  <c r="G23" i="34"/>
  <c r="G22" i="34"/>
  <c r="D22" i="34"/>
  <c r="G21" i="34"/>
  <c r="D21" i="34"/>
  <c r="G20" i="34"/>
  <c r="D20" i="34"/>
  <c r="G19" i="34"/>
  <c r="D19" i="34"/>
  <c r="G18" i="34"/>
  <c r="D18" i="34"/>
  <c r="I13" i="34"/>
  <c r="I37" i="34"/>
  <c r="G25" i="34"/>
  <c r="D25" i="34"/>
  <c r="I25" i="34"/>
  <c r="I36" i="34"/>
  <c r="I38" i="34"/>
  <c r="G24" i="33"/>
  <c r="G23" i="33"/>
  <c r="G22" i="33"/>
  <c r="D22" i="33"/>
  <c r="G21" i="33"/>
  <c r="D21" i="33"/>
  <c r="G20" i="33"/>
  <c r="D20" i="33"/>
  <c r="G19" i="33"/>
  <c r="D19" i="33"/>
  <c r="G18" i="33"/>
  <c r="D18" i="33"/>
  <c r="I13" i="33"/>
  <c r="I37" i="33"/>
  <c r="D25" i="33"/>
  <c r="G25" i="33"/>
  <c r="I25" i="33"/>
  <c r="I36" i="33"/>
  <c r="I38" i="33"/>
  <c r="G24" i="32"/>
  <c r="G23" i="32"/>
  <c r="G22" i="32"/>
  <c r="D22" i="32"/>
  <c r="G21" i="32"/>
  <c r="D21" i="32"/>
  <c r="G20" i="32"/>
  <c r="D20" i="32"/>
  <c r="G19" i="32"/>
  <c r="D19" i="32"/>
  <c r="G18" i="32"/>
  <c r="G25" i="32"/>
  <c r="D18" i="32"/>
  <c r="I13" i="32"/>
  <c r="I37" i="32"/>
  <c r="D25" i="32"/>
  <c r="I25" i="32"/>
  <c r="I36" i="32"/>
  <c r="I38" i="32"/>
  <c r="G24" i="31"/>
  <c r="G23" i="31"/>
  <c r="G22" i="31"/>
  <c r="D22" i="31"/>
  <c r="G21" i="31"/>
  <c r="D21" i="31"/>
  <c r="G20" i="31"/>
  <c r="D20" i="31"/>
  <c r="G19" i="31"/>
  <c r="D19" i="31"/>
  <c r="G18" i="31"/>
  <c r="D18" i="31"/>
  <c r="I13" i="31"/>
  <c r="I37" i="31"/>
  <c r="G25" i="31"/>
  <c r="D25" i="31"/>
  <c r="G24" i="29"/>
  <c r="G23" i="29"/>
  <c r="G22" i="29"/>
  <c r="D22" i="29"/>
  <c r="G21" i="29"/>
  <c r="D21" i="29"/>
  <c r="G20" i="29"/>
  <c r="D20" i="29"/>
  <c r="G19" i="29"/>
  <c r="D19" i="29"/>
  <c r="G18" i="29"/>
  <c r="D18" i="29"/>
  <c r="I13" i="29"/>
  <c r="I37" i="29"/>
  <c r="I25" i="31"/>
  <c r="I36" i="31"/>
  <c r="I38" i="31"/>
  <c r="D25" i="29"/>
  <c r="I23" i="29"/>
  <c r="G25" i="29"/>
  <c r="G24" i="28"/>
  <c r="G23" i="28"/>
  <c r="G22" i="28"/>
  <c r="D22" i="28"/>
  <c r="G21" i="28"/>
  <c r="D21" i="28"/>
  <c r="G20" i="28"/>
  <c r="D20" i="28"/>
  <c r="G19" i="28"/>
  <c r="D19" i="28"/>
  <c r="G18" i="28"/>
  <c r="D18" i="28"/>
  <c r="I13" i="28"/>
  <c r="I37" i="28"/>
  <c r="G25" i="28"/>
  <c r="I25" i="29"/>
  <c r="I36" i="29"/>
  <c r="I38" i="29"/>
  <c r="D25" i="28"/>
  <c r="I23" i="28"/>
  <c r="I25" i="28"/>
  <c r="I36" i="28"/>
  <c r="I38" i="28"/>
  <c r="G24" i="27"/>
  <c r="G23" i="27"/>
  <c r="G22" i="27"/>
  <c r="D22" i="27"/>
  <c r="G21" i="27"/>
  <c r="D21" i="27"/>
  <c r="G20" i="27"/>
  <c r="D20" i="27"/>
  <c r="G19" i="27"/>
  <c r="D19" i="27"/>
  <c r="G18" i="27"/>
  <c r="D18" i="27"/>
  <c r="I13" i="27"/>
  <c r="I37" i="27"/>
  <c r="G25" i="27"/>
  <c r="D25" i="27"/>
  <c r="I25" i="27"/>
  <c r="I36" i="27"/>
  <c r="I38" i="27"/>
  <c r="G24" i="25"/>
  <c r="G23" i="25"/>
  <c r="G22" i="25"/>
  <c r="D22" i="25"/>
  <c r="G21" i="25"/>
  <c r="D21" i="25"/>
  <c r="G20" i="25"/>
  <c r="D20" i="25"/>
  <c r="G19" i="25"/>
  <c r="D19" i="25"/>
  <c r="G18" i="25"/>
  <c r="D18" i="25"/>
  <c r="I13" i="25"/>
  <c r="I37" i="25"/>
  <c r="I23" i="27"/>
  <c r="G25" i="25"/>
  <c r="D25" i="25"/>
  <c r="I25" i="25"/>
  <c r="I36" i="25"/>
  <c r="I38" i="25"/>
  <c r="G24" i="24"/>
  <c r="G23" i="24"/>
  <c r="G22" i="24"/>
  <c r="D22" i="24"/>
  <c r="G21" i="24"/>
  <c r="D21" i="24"/>
  <c r="G20" i="24"/>
  <c r="D20" i="24"/>
  <c r="G19" i="24"/>
  <c r="D19" i="24"/>
  <c r="D18" i="24"/>
  <c r="D25" i="24"/>
  <c r="G18" i="24"/>
  <c r="I13" i="24"/>
  <c r="I37" i="24"/>
  <c r="I23" i="25"/>
  <c r="G25" i="24"/>
  <c r="I25" i="24"/>
  <c r="I36" i="24"/>
  <c r="I38" i="24"/>
  <c r="I23" i="24"/>
  <c r="G24" i="23"/>
  <c r="G23" i="23"/>
  <c r="G22" i="23"/>
  <c r="D22" i="23"/>
  <c r="G21" i="23"/>
  <c r="D21" i="23"/>
  <c r="G20" i="23"/>
  <c r="D20" i="23"/>
  <c r="G19" i="23"/>
  <c r="D19" i="23"/>
  <c r="G18" i="23"/>
  <c r="D18" i="23"/>
  <c r="I13" i="23"/>
  <c r="I37" i="23"/>
  <c r="G25" i="23"/>
  <c r="D25" i="23"/>
  <c r="I23" i="23"/>
  <c r="G24" i="22"/>
  <c r="G23" i="22"/>
  <c r="G22" i="22"/>
  <c r="D22" i="22"/>
  <c r="G21" i="22"/>
  <c r="D21" i="22"/>
  <c r="G20" i="22"/>
  <c r="D20" i="22"/>
  <c r="G19" i="22"/>
  <c r="D19" i="22"/>
  <c r="G18" i="22"/>
  <c r="D18" i="22"/>
  <c r="I13" i="22"/>
  <c r="I37" i="22"/>
  <c r="D25" i="22"/>
  <c r="I23" i="22"/>
  <c r="I25" i="23"/>
  <c r="I36" i="23"/>
  <c r="I38" i="23"/>
  <c r="G25" i="22"/>
  <c r="I25" i="22"/>
  <c r="I36" i="22"/>
  <c r="I38" i="22"/>
  <c r="G24" i="21"/>
  <c r="G23" i="21"/>
  <c r="G22" i="21"/>
  <c r="D22" i="21"/>
  <c r="G21" i="21"/>
  <c r="D21" i="21"/>
  <c r="G20" i="21"/>
  <c r="D20" i="21"/>
  <c r="G19" i="21"/>
  <c r="D19" i="21"/>
  <c r="G18" i="21"/>
  <c r="D18" i="21"/>
  <c r="I13" i="21"/>
  <c r="I37" i="21"/>
  <c r="D25" i="21"/>
  <c r="G25" i="21"/>
  <c r="G24" i="20"/>
  <c r="G23" i="20"/>
  <c r="G22" i="20"/>
  <c r="D22" i="20"/>
  <c r="G21" i="20"/>
  <c r="D21" i="20"/>
  <c r="G20" i="20"/>
  <c r="D20" i="20"/>
  <c r="G19" i="20"/>
  <c r="D19" i="20"/>
  <c r="G18" i="20"/>
  <c r="D18" i="20"/>
  <c r="I13" i="20"/>
  <c r="I37" i="20"/>
  <c r="I23" i="21"/>
  <c r="I25" i="21"/>
  <c r="I36" i="21"/>
  <c r="I38" i="21"/>
  <c r="G25" i="20"/>
  <c r="D25" i="20"/>
  <c r="I23" i="20"/>
  <c r="G24" i="19"/>
  <c r="G23" i="19"/>
  <c r="G22" i="19"/>
  <c r="D22" i="19"/>
  <c r="G21" i="19"/>
  <c r="D21" i="19"/>
  <c r="G20" i="19"/>
  <c r="D20" i="19"/>
  <c r="G19" i="19"/>
  <c r="D19" i="19"/>
  <c r="G18" i="19"/>
  <c r="D18" i="19"/>
  <c r="I13" i="19"/>
  <c r="I37" i="19"/>
  <c r="D25" i="19"/>
  <c r="I23" i="19"/>
  <c r="G25" i="19"/>
  <c r="I25" i="20"/>
  <c r="I36" i="20"/>
  <c r="I38" i="20"/>
  <c r="I25" i="19"/>
  <c r="I36" i="19"/>
  <c r="I38" i="19"/>
  <c r="G24" i="18"/>
  <c r="G23" i="18"/>
  <c r="G22" i="18"/>
  <c r="D22" i="18"/>
  <c r="G21" i="18"/>
  <c r="D21" i="18"/>
  <c r="G20" i="18"/>
  <c r="D20" i="18"/>
  <c r="G19" i="18"/>
  <c r="D19" i="18"/>
  <c r="G18" i="18"/>
  <c r="D18" i="18"/>
  <c r="I13" i="18"/>
  <c r="I37" i="18"/>
  <c r="G24" i="17"/>
  <c r="G23" i="17"/>
  <c r="G22" i="17"/>
  <c r="D22" i="17"/>
  <c r="G21" i="17"/>
  <c r="D21" i="17"/>
  <c r="G20" i="17"/>
  <c r="D20" i="17"/>
  <c r="G19" i="17"/>
  <c r="D19" i="17"/>
  <c r="G18" i="17"/>
  <c r="D18" i="17"/>
  <c r="D25" i="17"/>
  <c r="I23" i="17"/>
  <c r="I13" i="17"/>
  <c r="I37" i="17"/>
  <c r="D25" i="18"/>
  <c r="G25" i="18"/>
  <c r="I25" i="18"/>
  <c r="I36" i="18"/>
  <c r="I38" i="18"/>
  <c r="I23" i="18"/>
  <c r="G25" i="17"/>
  <c r="I25" i="17"/>
  <c r="I36" i="17"/>
  <c r="I38" i="17"/>
  <c r="G24" i="16"/>
  <c r="G23" i="16"/>
  <c r="G22" i="16"/>
  <c r="D22" i="16"/>
  <c r="G21" i="16"/>
  <c r="D21" i="16"/>
  <c r="G20" i="16"/>
  <c r="D20" i="16"/>
  <c r="G19" i="16"/>
  <c r="D19" i="16"/>
  <c r="G18" i="16"/>
  <c r="D18" i="16"/>
  <c r="I13" i="16"/>
  <c r="I37" i="16"/>
  <c r="G25" i="16"/>
  <c r="D25" i="16"/>
  <c r="I25" i="16"/>
  <c r="I36" i="16"/>
  <c r="I38" i="16"/>
  <c r="G24" i="15"/>
  <c r="G23" i="15"/>
  <c r="G22" i="15"/>
  <c r="D22" i="15"/>
  <c r="G21" i="15"/>
  <c r="D21" i="15"/>
  <c r="G20" i="15"/>
  <c r="D20" i="15"/>
  <c r="G19" i="15"/>
  <c r="D19" i="15"/>
  <c r="G18" i="15"/>
  <c r="D18" i="15"/>
  <c r="I13" i="15"/>
  <c r="I37" i="15"/>
  <c r="I23" i="16"/>
  <c r="D25" i="15"/>
  <c r="I23" i="15"/>
  <c r="G25" i="15"/>
  <c r="G24" i="14"/>
  <c r="G23" i="14"/>
  <c r="G22" i="14"/>
  <c r="D22" i="14"/>
  <c r="G21" i="14"/>
  <c r="D21" i="14"/>
  <c r="G20" i="14"/>
  <c r="D20" i="14"/>
  <c r="G19" i="14"/>
  <c r="D19" i="14"/>
  <c r="G18" i="14"/>
  <c r="D18" i="14"/>
  <c r="I13" i="14"/>
  <c r="I37" i="14"/>
  <c r="I25" i="15"/>
  <c r="I36" i="15"/>
  <c r="I38" i="15"/>
  <c r="G25" i="14"/>
  <c r="D25" i="14"/>
  <c r="G24" i="13"/>
  <c r="G23" i="13"/>
  <c r="G22" i="13"/>
  <c r="D22" i="13"/>
  <c r="G21" i="13"/>
  <c r="D21" i="13"/>
  <c r="G20" i="13"/>
  <c r="D20" i="13"/>
  <c r="G19" i="13"/>
  <c r="D19" i="13"/>
  <c r="G18" i="13"/>
  <c r="D18" i="13"/>
  <c r="I13" i="13"/>
  <c r="I37" i="13"/>
  <c r="G25" i="13"/>
  <c r="D25" i="13"/>
  <c r="I25" i="13"/>
  <c r="I36" i="13"/>
  <c r="I38" i="13"/>
  <c r="I25" i="14"/>
  <c r="I36" i="14"/>
  <c r="I38" i="14"/>
  <c r="I23" i="14"/>
  <c r="I23" i="13"/>
  <c r="D18" i="11"/>
  <c r="G24" i="11"/>
  <c r="G23" i="11"/>
  <c r="G22" i="11"/>
  <c r="D22" i="11"/>
  <c r="G21" i="11"/>
  <c r="D21" i="11"/>
  <c r="G20" i="11"/>
  <c r="D20" i="11"/>
  <c r="G19" i="11"/>
  <c r="D19" i="11"/>
  <c r="G18" i="11"/>
  <c r="I13" i="11"/>
  <c r="I37" i="11"/>
  <c r="D25" i="11"/>
  <c r="G25" i="11"/>
  <c r="I13" i="9"/>
  <c r="I25" i="11"/>
  <c r="I36" i="11"/>
  <c r="I38" i="11"/>
  <c r="I23" i="11"/>
  <c r="G19" i="9"/>
  <c r="G21" i="9"/>
  <c r="G22" i="9"/>
  <c r="G23" i="9"/>
  <c r="G24" i="9"/>
  <c r="D22" i="9"/>
  <c r="D21" i="9"/>
  <c r="G20" i="9"/>
  <c r="D20" i="9"/>
  <c r="D19" i="9"/>
  <c r="G18" i="9"/>
  <c r="I37" i="9"/>
  <c r="D25" i="9"/>
  <c r="G25" i="9"/>
  <c r="I23" i="9"/>
  <c r="I13" i="8"/>
  <c r="I37" i="8"/>
  <c r="G24" i="8"/>
  <c r="G23" i="8"/>
  <c r="G22" i="8"/>
  <c r="D22" i="8"/>
  <c r="G21" i="8"/>
  <c r="D21" i="8"/>
  <c r="G20" i="8"/>
  <c r="D20" i="8"/>
  <c r="G19" i="8"/>
  <c r="D19" i="8"/>
  <c r="G18" i="8"/>
  <c r="I25" i="9"/>
  <c r="I36" i="9"/>
  <c r="I38" i="9"/>
  <c r="D25" i="8"/>
  <c r="G25" i="8"/>
  <c r="I25" i="8"/>
  <c r="I36" i="8"/>
  <c r="I38" i="8"/>
  <c r="I23" i="8"/>
  <c r="G24" i="7"/>
  <c r="G23" i="7"/>
  <c r="G22" i="7"/>
  <c r="D22" i="7"/>
  <c r="G21" i="7"/>
  <c r="D21" i="7"/>
  <c r="G20" i="7"/>
  <c r="D20" i="7"/>
  <c r="G19" i="7"/>
  <c r="D19" i="7"/>
  <c r="G18" i="7"/>
  <c r="D18" i="7"/>
  <c r="I13" i="7"/>
  <c r="I37" i="7"/>
  <c r="D25" i="7"/>
  <c r="I23" i="7"/>
  <c r="G25" i="7"/>
  <c r="G24" i="6"/>
  <c r="G23" i="6"/>
  <c r="G22" i="6"/>
  <c r="D22" i="6"/>
  <c r="G21" i="6"/>
  <c r="D21" i="6"/>
  <c r="G20" i="6"/>
  <c r="D20" i="6"/>
  <c r="G19" i="6"/>
  <c r="D19" i="6"/>
  <c r="G18" i="6"/>
  <c r="D18" i="6"/>
  <c r="I13" i="6"/>
  <c r="I37" i="6"/>
  <c r="I25" i="7"/>
  <c r="I36" i="7"/>
  <c r="I38" i="7"/>
  <c r="D25" i="6"/>
  <c r="I23" i="6"/>
  <c r="G25" i="6"/>
  <c r="D21" i="5"/>
  <c r="D20" i="5"/>
  <c r="D19" i="5"/>
  <c r="I25" i="6"/>
  <c r="I36" i="6"/>
  <c r="I38" i="6"/>
  <c r="D18" i="5"/>
  <c r="G23" i="5"/>
  <c r="G21" i="5"/>
  <c r="G20" i="5"/>
  <c r="G19" i="5"/>
  <c r="D25" i="5"/>
  <c r="G24" i="5"/>
  <c r="G22" i="5"/>
  <c r="G18" i="5"/>
  <c r="I13" i="5"/>
  <c r="I37" i="5"/>
  <c r="G25" i="5"/>
  <c r="I25" i="5"/>
  <c r="I36" i="5"/>
  <c r="I38" i="5"/>
  <c r="G23" i="4"/>
  <c r="G22" i="4"/>
  <c r="G21" i="4"/>
  <c r="G20" i="4"/>
  <c r="G19" i="4"/>
  <c r="G18" i="4"/>
  <c r="D24" i="4"/>
  <c r="I13" i="4"/>
  <c r="I36" i="4"/>
  <c r="G24" i="4"/>
  <c r="I24" i="4"/>
  <c r="I35" i="4"/>
  <c r="I37" i="4"/>
  <c r="F23" i="1"/>
  <c r="G23" i="1"/>
  <c r="G19" i="1"/>
  <c r="G20" i="1"/>
  <c r="G21" i="1"/>
  <c r="G22" i="1"/>
  <c r="G18" i="1"/>
  <c r="D19" i="1"/>
  <c r="D20" i="1"/>
  <c r="D21" i="1"/>
  <c r="D22" i="1"/>
  <c r="D18" i="1"/>
  <c r="I13" i="1"/>
  <c r="I36" i="1"/>
  <c r="D24" i="1"/>
  <c r="G24" i="1"/>
  <c r="I24" i="1"/>
  <c r="I35" i="1"/>
  <c r="I37" i="1"/>
</calcChain>
</file>

<file path=xl/sharedStrings.xml><?xml version="1.0" encoding="utf-8"?>
<sst xmlns="http://schemas.openxmlformats.org/spreadsheetml/2006/main" count="1287" uniqueCount="152">
  <si>
    <t>EMPRESA DE ACUEDUCTO, ALCANTARILLADO Y ASEO DE CAMPOALEGRE "EMAC" S.A. E.S.P.</t>
  </si>
  <si>
    <t>CONTEO DE FONDOS "CAJA GENERAL"</t>
  </si>
  <si>
    <t>1. Saldo movimiento anterior: informe correspondiente al dia 30 de Enero de 2019</t>
  </si>
  <si>
    <t>2. Movimiento del presente dia: (Ingresos)</t>
  </si>
  <si>
    <t>3. Menos: Consignaciones</t>
  </si>
  <si>
    <t>4. Menos: Pagos en efectivo</t>
  </si>
  <si>
    <t>5. Saldo en Tesoreria por comprobar</t>
  </si>
  <si>
    <t>ARQUEO DE MONEDAS Y BILLETAS</t>
  </si>
  <si>
    <t>MONEDA</t>
  </si>
  <si>
    <t>BILLETAS</t>
  </si>
  <si>
    <t>VALOR</t>
  </si>
  <si>
    <t>CANTIDAD</t>
  </si>
  <si>
    <t>TORAL</t>
  </si>
  <si>
    <t>TOTAL</t>
  </si>
  <si>
    <t>TOTAL MONEDAS</t>
  </si>
  <si>
    <t>TOTAL BILLETES</t>
  </si>
  <si>
    <t>Y BILLETES</t>
  </si>
  <si>
    <t>ARQUEO DE PAGOS EN EFECTIVO Y CHEQUES EN CAJA NO REGISTRADOS CONTABLEMENTE</t>
  </si>
  <si>
    <t>Fecha</t>
  </si>
  <si>
    <t>Documento</t>
  </si>
  <si>
    <t>Concepto</t>
  </si>
  <si>
    <t>Aprobado</t>
  </si>
  <si>
    <t>total Cheque (+) egresos por pagos</t>
  </si>
  <si>
    <t>TOTAL FONDOS ARQUEADOS</t>
  </si>
  <si>
    <t>TOTAL DEL ARQUEO FONDO DISPONIBLE POR CONSIGNAR</t>
  </si>
  <si>
    <t>SALDO SEGÚN LIBRO AUXILIAR DE CAJA GENERAL</t>
  </si>
  <si>
    <t>SOBRANTE - (FALTANTE) DE TESORERIA</t>
  </si>
  <si>
    <t>LEYDI PAOLA OSSA GALINDEZ</t>
  </si>
  <si>
    <t>Subdirector de T.H. y Fro</t>
  </si>
  <si>
    <t>DEICY ZAMBRANO GUEVARA</t>
  </si>
  <si>
    <t>Tesorero</t>
  </si>
  <si>
    <t>ESPER PERDOMO CORTES</t>
  </si>
  <si>
    <t>Asesor Contable</t>
  </si>
  <si>
    <t>______________________________</t>
  </si>
  <si>
    <t>_______________________________</t>
  </si>
  <si>
    <t>E l fondo anterio fue contado en mi pesencia a las 6:30 pm del dia 31 de Enero de 2019,</t>
  </si>
  <si>
    <t>A las 6:00 p.m. del dia 31 de Enero de 2019 en presencia de LEYDI PAOLA OSSA GALINDEZ y DEICY ZAMBRANO</t>
  </si>
  <si>
    <t xml:space="preserve"> GUEVARA se efectuo el siguiente arqueo de fondos correspondiente al dia 31 de Enero de 2019.</t>
  </si>
  <si>
    <t>CONTEO DE FONDOS "BASE DE TESORERIA"</t>
  </si>
  <si>
    <t>NORVI YILENA GUARACA TRUJILLO</t>
  </si>
  <si>
    <t>A las 6:00 p.m. del dia 06 de Febrero de 2019 en presencia de DEICY ZAMBRANO y NORVI YILENA GUARACA</t>
  </si>
  <si>
    <t xml:space="preserve">  se efectuó el siguiente arqueo de fondos correspondiente al dia 06 de Febrero de 2019.</t>
  </si>
  <si>
    <t>1. Saldo movimiento anterior: informe correspondiente al dia 06 de febrero de 2019</t>
  </si>
  <si>
    <t>E l fondo anterio fue contado en mi pesencia a las 6:30 pm del dia 06 Febrero de 2019,</t>
  </si>
  <si>
    <t>1. Saldo movimiento anterior: informe correspondiente al dia 8 de Febrero de 2019</t>
  </si>
  <si>
    <t>se efectuó el siguiente arqueo de fondos correspondiente al dia 9 de Febrero de 2019.</t>
  </si>
  <si>
    <t>E l fondo anterio fue contado en mi pesencia a las 12:00 del medio dia, del dia 09 de Febrero de 2019,</t>
  </si>
  <si>
    <t xml:space="preserve">A las 12:00 del dia 9 de Febrero de 2019 en presencia de DEICY ZAMBRANO Y NORVI YILENA GUARACA </t>
  </si>
  <si>
    <t xml:space="preserve">A las 12:00 del dia  16 de Febrero de 2019 en presencia de DEICY ZAMBRANO Y NORVI YILENA GUARACA </t>
  </si>
  <si>
    <t>se efectuó el siguiente arqueo de fondos correspondiente al dia 16 de Febrero de 2019.</t>
  </si>
  <si>
    <t>se efectuó el siguiente arqueo de fondos correspondiente al dia 28 de Febrero de 2019.</t>
  </si>
  <si>
    <t>1. Saldo movimiento anterior: informe correspondiente al dia 27 de Febrero de 2019</t>
  </si>
  <si>
    <t>Se revisó y verificó el libro auxiliar de caja a las 6:00 PM, del dia 16 de febrero de 2019.</t>
  </si>
  <si>
    <t>1. Saldo movimiento anterior: informe correspondiente al dia 15 de Febrero de 2019</t>
  </si>
  <si>
    <t>Se verificó las consignaciones realizadas y se revisó el libro auxiliar de caja a las 6:00 PM, del dia 28 de febrero de 2019.</t>
  </si>
  <si>
    <t xml:space="preserve">A las 6:00 PM del dia  28 de Febrero de 2019 en presencia de DEICY ZAMBRANO Y NORVI YILENA GUARACA </t>
  </si>
  <si>
    <t>Se verificó las consignaciones realizadas y se revisó el libro auxiliar de caja a las 12:00 del medio dia, del dia 30 de marzo de 2019.</t>
  </si>
  <si>
    <t>A las 12:00 del medio dia del dia 30 de Marzo de 2019 en presencia de DEICY ZAMBRANO GUEVARA Y NORVI YILENA GUARACA  TRUJILLO</t>
  </si>
  <si>
    <t>1. Saldo informe anterior: correspondiente al dia 28 de Febrero de 2019</t>
  </si>
  <si>
    <t>A las 6:00 PM, dia 05 de Abril de 2019 en presencia de DEICY ZAMBRANO GUEVARA Y NORVI YILENA GUARACA  TRUJILLO</t>
  </si>
  <si>
    <t>1. Saldo informe anterior: correspondiente al dia 30 de Marzo de 2019</t>
  </si>
  <si>
    <t xml:space="preserve"> -   </t>
  </si>
  <si>
    <t>Se verificó las consignaciones realizadas y se revisó el libro auxiliar de caja a las 6:00 PM, del dia 5 de abrilde 2019.</t>
  </si>
  <si>
    <t>2. Movimientos realizados: (Ingresos)</t>
  </si>
  <si>
    <t>Se verificó las consignaciones realizadas y se revisó el libro auxiliar de caja a las 6:00PM, del dia 11 de abril de 2019.</t>
  </si>
  <si>
    <t>A las 6:00 PM del dia 25 de abril de 2019 en presencia de DEICY ZAMBRANO GUEVARA, NORVI YILENA GUARACA  TRUJILLO Y ESPER PERDOMO</t>
  </si>
  <si>
    <t>1. Saldo informe anterior: correspondiente al dia 11 Abril de 2019</t>
  </si>
  <si>
    <t>A las 6:00 PM del dia 26 de abril de 2019 en presencia de DEICY ZAMBRANO GUEVARA, NORVI YILENA GUARACA  TRUJILLO Y ESPER PERDOMO</t>
  </si>
  <si>
    <t>Se verificó las consignaciones realizadas y se revisó el libro auxiliar de caja a las 6:00PM, del dia 26 de abril de 2019.</t>
  </si>
  <si>
    <t>Tesorera</t>
  </si>
  <si>
    <t>A las 6:00 PM del dia 30 de abril de 2019 en presencia de DEICY ZAMBRANO GUEVARA, NORVI YILENA GUARACA  TRUJILLO Y ESPER PERDOMO</t>
  </si>
  <si>
    <t>1. Saldo informe anterior: correspondiente al dia 26 Abril de 2019</t>
  </si>
  <si>
    <t>NOTA: Se realizó ajuste a la caja en el dia 31 de marzo, generando un aumento de $66.26, debido a los informes en el CHIP la caja no puede quedar negativa.</t>
  </si>
  <si>
    <t>Se verificó las consignaciones realizadas y se revisó el libro auxiliar de caja a las 6:00PM, del dia 30 de abril de 2019.</t>
  </si>
  <si>
    <t>A las 6:00 PM del dia 16 de mayo de 2019 en presencia de DEICY ZAMBRANO GUEVARA, NORVI YILENA GUARACA  TRUJILLO Y ESPER PERDOMO</t>
  </si>
  <si>
    <t>1. Saldo informe anterior: correspondiente al dia 30 Abril de 2019</t>
  </si>
  <si>
    <t>Se verificó las consignaciones realizadas y se revisó el libro auxiliar de caja a las 6:00PM, del dia 16 demayo de 2019.</t>
  </si>
  <si>
    <t>Se verificó las consignaciones realizadas y se revisó el libro auxiliar de caja a las 6:00PM, del dia 23 de mayo de 2019.</t>
  </si>
  <si>
    <t>A las 6:00 PM del dia 23 de mayo de 2019 en presencia de DEICY ZAMBRANO GUEVARA, NORVI YILENA GUARACA  TRUJILLO Y ESPER PERDOMO</t>
  </si>
  <si>
    <t>1. Saldo informe anterior: correspondiente al dia 16 Mayo de 2019</t>
  </si>
  <si>
    <t>Se verificó las consignaciones realizadas y se revisó el libro auxiliar de caja a las 6:00PM, del dia 31 de mayo de 2019.</t>
  </si>
  <si>
    <t>1. Saldo informe anterior: correspondiente al dia 23 Mayo de 2019</t>
  </si>
  <si>
    <t>A las 6:00 PM del dia 31 de mayo de 2019 en presencia de DEICY ZAMBRANO GUEVARA, NORVI YILENA GUARACA  TRUJILLO Y ESPER PERDOMO</t>
  </si>
  <si>
    <t>A las 6:00 PM del dia 07 de junio de 2019 en presencia de DEICY ZAMBRANO GUEVARA, NORVI YILENA GUARACA  TRUJILLO Y ESPER PERDOMO</t>
  </si>
  <si>
    <t>Se verificó las consignaciones realizadas y se revisó el libro auxiliar de caja a las 6:00PM, del dia 7 de junio de 2019.</t>
  </si>
  <si>
    <t>1. Saldo informe anterior: correspondiente al dia 31 Mayo de 2019</t>
  </si>
  <si>
    <t>1. Saldo informe anterior: correspondiente al dia 07 Junio de 2019</t>
  </si>
  <si>
    <t>A las 6:00 PM del dia 21 de junio de 2019 en presencia de DEICY ZAMBRANO GUEVARA, NORVI YILENA GUARACA  TRUJILLO Y ESPER PERDOMO</t>
  </si>
  <si>
    <t>Se verificó las consignaciones realizadas y se revisó el libro auxiliar de caja a las 6:00PM, del dia 21 de junio de 2019.</t>
  </si>
  <si>
    <t>A las 6:00 PM del dia 28 de junio de 2019 en presencia de DEICY ZAMBRANO GUEVARA, NORVI YILENA GUARACA  TRUJILLO Y ESPER PERDOMO</t>
  </si>
  <si>
    <t>1. Saldo informe anterior: correspondiente al dia 21 Junio de 2019</t>
  </si>
  <si>
    <t>Se verificó las consignaciones realizadas y se revisó el libro auxiliar de caja a las 6:00PM, del dia 28 de junio de 2019.</t>
  </si>
  <si>
    <t>1. Saldo informe anterior: correspondiente al dia 28 Junio de 2019</t>
  </si>
  <si>
    <t>Se verificó las consignaciones realizadas y se revisó el libro auxiliar de caja a las 6:00PM, del dia 15 de julio de 2019.</t>
  </si>
  <si>
    <t>A las 6:00 PM del dia 15 de julio de 2019 en presencia de DEICY ZAMBRANO GUEVARA, NORVI YILENA GUARACA  TRUJILLO Y ESPER PERDOMO</t>
  </si>
  <si>
    <t>1. Saldo informe anterior: correspondiente al dia 15 de Julio de 2019</t>
  </si>
  <si>
    <t>Se verificó las consignaciones realizadas y se revisó el libro auxiliar de caja a las 12:00 del medio dia, del dia 27 de julio de 2019.</t>
  </si>
  <si>
    <t>A las 11:30 AM del dia 27 de julio de 2019 en presencia de DEICY ZAMBRANO GUEVARA, NORVI YILENA GUARACA  TRUJILLO Y ESPER PERDOMO</t>
  </si>
  <si>
    <t>1. Saldo informe anterior: correspondiente al dia 27 de Julio de 2019</t>
  </si>
  <si>
    <t>Se verificó las consignaciones realizadas y se revisó el libro auxiliar de caja a las 6:00 PM, del dia 31 de julio de 2019.</t>
  </si>
  <si>
    <t xml:space="preserve">A las 6:00 PM del dia 31 de julio de 2019 en presencia de DEICY ZAMBRANO GUEVARA Y NORVI YILENA GUARACA  TRUJILLO </t>
  </si>
  <si>
    <t>A las 6:00 PM del dia 09 de Agosto de 2019 en presencia de DEICY ZAMBRANO GUEVARA, NORVI YILENA GUARACA  TRUJILLO Y ESPER PERDOMO</t>
  </si>
  <si>
    <t>1. Saldo informe anterior: correspondiente al dia 31 de Julio de 2019</t>
  </si>
  <si>
    <t>Se verificó las consignaciones realizadas y se revisó el libro auxiliar de caja a las 6:00 PM, del dia 09 de Agosto de 2019.</t>
  </si>
  <si>
    <t>A las 12:00 del medio dia del dia 24 de Agosto de 2019 en presencia de DEICY ZAMBRANO GUEVARA, NORVI YILENA GUARACA  TRUJILLO Y ESPER PERDOMO</t>
  </si>
  <si>
    <t>1. Saldo informe anterior: correspondiente al dia 09 de Agosto de 2019</t>
  </si>
  <si>
    <t>Se verificó las consignaciones realizadas y se revisó el libro auxiliar de caja a las 12:00 medio dia, del dia 24 de Agosto de 2019.</t>
  </si>
  <si>
    <t>A las 12:00 del medio dia del dia 31 de Agosto de 2019 en presencia de DEICY ZAMBRANO GUEVARA, NORVI YILENA GUARACA  TRUJILLO Y ESPER PERDOMO</t>
  </si>
  <si>
    <t>1. Saldo informe anterior: correspondiente al dia 24 de Agosto de 2019</t>
  </si>
  <si>
    <t>Se verificó las consignaciones realizadas y se revisó el libro auxiliar de caja a las 12:00 medio dia, del dia 31 de Agosto de 2019.</t>
  </si>
  <si>
    <t>Se verificó las consignaciones realizadas y se revisó el libro auxiliar de caja a las 6:00 PM, del dia 11 de Septiembre de 2019.</t>
  </si>
  <si>
    <t>1. Saldo informe anterior: correspondiente al dia 31 Agosto de 2019</t>
  </si>
  <si>
    <t>A las 6:00 PM dia del dia 11 de Septiembre de 2019 en presencia de DEICY ZAMBRANO GUEVARA, NORVI YILENA GUARACA  TRUJILLO Y ESPER PERDOMO</t>
  </si>
  <si>
    <t>1. Saldo informe anterior: correspondiente al dia 11 Septiembre de 2019</t>
  </si>
  <si>
    <t>Se verificó las consignaciones realizadas y se revisó el libro auxiliar de caja a las 6:00 PM, del dia 19 de Septiembre de 2019.</t>
  </si>
  <si>
    <t>A las 6:00 PM dia del dia 19 de Septiembre de 2019 en presencia de DEICY ZAMBRANO GUEVARA, NORVI YILENA GUARACA  TRUJILLO Y ESPER PERDOMO</t>
  </si>
  <si>
    <t>1. Saldo informe anterior: correspondiente al dia 19 Septiembre de 2019</t>
  </si>
  <si>
    <t>A las 11:00 AM dia del dia 28 de Septiembre de 2019 en presencia de DEICY ZAMBRANO GUEVARA, NORVI YILENA GUARACA  TRUJILLO Y ESPER PERDOMO</t>
  </si>
  <si>
    <t>Se verificó las consignaciones realizadas y se revisó el libro auxiliar de caja a las 11:30 AM, del dia 28 de Septiembre de 2019.</t>
  </si>
  <si>
    <t>TOTAL MONEDAS  BILLETES</t>
  </si>
  <si>
    <t>1. Saldo informe anterior: correspondiente al dia 28 Septiembre de 2019</t>
  </si>
  <si>
    <t>A las 8:30 AM dia del dia 01 de Octubre de 2019 en presencia de DEICY ZAMBRANO GUEVARA, NORVI YILENA GUARACA  TRUJILLO Y ESPER PERDOMO</t>
  </si>
  <si>
    <t>Se verificó las consignaciones realizadas y se revisó el libro auxiliar de caja a las 8:45 AM, del dia 01 de Octubre de 2019.</t>
  </si>
  <si>
    <t>A las 8:30 AM dia del dia 08 de Octubre de 2019 en presencia de DEICY ZAMBRANO GUEVARA, NORVI YILENA GUARACA  TRUJILLO Y ESPER PERDOMO</t>
  </si>
  <si>
    <t>1. Saldo informe anterior: correspondiente al dia 01 de octubre de 2019</t>
  </si>
  <si>
    <t>Se verificó las consignaciones realizadas y se revisó el libro auxiliar de caja a las 6 PM, del dia 08 de Octubre de 2019.</t>
  </si>
  <si>
    <t>1. Saldo informe anterior: correspondiente al dia 08 de octubre de 2019</t>
  </si>
  <si>
    <t>A las 6:00 PM dia del dia 21 de Octubre de 2019 en presencia de DEICY ZAMBRANO GUEVARA, NORVI YILENA GUARACA  TRUJILLO Y ESPER PERDOMO</t>
  </si>
  <si>
    <t>A las 12:00 del medio dia de 26 de Octubre de 2019 en presencia de DEICY ZAMBRANO GUEVARA, NORVI YILENA GUARACA  TRUJILLO Y ESPER PERDOMO</t>
  </si>
  <si>
    <t>1. Saldo informe anterior: correspondiente al dia 21 de octubre de 2019</t>
  </si>
  <si>
    <t>Se verificó las consignaciones realizadas y se revisó el libro auxiliar de caja a las 12:30 PM, del medio dia de 21 de Octubre de 2019.</t>
  </si>
  <si>
    <t>Se verificó las consignaciones realizadas y se revisó el libro auxiliar de caja a las 6:30 PM, del dia 26 de Octubre de 2019.</t>
  </si>
  <si>
    <t>1. Saldo informe anterior: correspondiente al dia ___ del mes ___del año ___.</t>
  </si>
  <si>
    <t>Sub. Talento Humano Y F.</t>
  </si>
  <si>
    <t>Julio Cesar Trujillo Rocha</t>
  </si>
  <si>
    <t xml:space="preserve">Tesorero </t>
  </si>
  <si>
    <t>Firma:</t>
  </si>
  <si>
    <t>ARQUEO DE CAJA</t>
  </si>
  <si>
    <r>
      <t xml:space="preserve">A la </t>
    </r>
    <r>
      <rPr>
        <b/>
        <i/>
        <sz val="11"/>
        <color theme="1"/>
        <rFont val="Times New Roman"/>
        <family val="1"/>
      </rPr>
      <t>HORA</t>
    </r>
    <r>
      <rPr>
        <sz val="11"/>
        <color theme="1"/>
        <rFont val="Times New Roman"/>
        <family val="1"/>
      </rPr>
      <t xml:space="preserve"> de </t>
    </r>
    <r>
      <rPr>
        <b/>
        <i/>
        <sz val="11"/>
        <color theme="1"/>
        <rFont val="Times New Roman"/>
        <family val="1"/>
      </rPr>
      <t>DIA</t>
    </r>
    <r>
      <rPr>
        <sz val="11"/>
        <color theme="1"/>
        <rFont val="Times New Roman"/>
        <family val="1"/>
      </rPr>
      <t xml:space="preserve"> del</t>
    </r>
    <r>
      <rPr>
        <b/>
        <i/>
        <sz val="11"/>
        <color theme="1"/>
        <rFont val="Times New Roman"/>
        <family val="1"/>
      </rPr>
      <t xml:space="preserve"> MES</t>
    </r>
    <r>
      <rPr>
        <sz val="11"/>
        <color theme="1"/>
        <rFont val="Times New Roman"/>
        <family val="1"/>
      </rPr>
      <t xml:space="preserve"> del año 2021 en presencia de los funcionarios ________________y __________.</t>
    </r>
  </si>
  <si>
    <r>
      <t xml:space="preserve">Se verificó las consignaciones realizadas y se revisó el libro auxiliar de caja a la </t>
    </r>
    <r>
      <rPr>
        <b/>
        <i/>
        <sz val="11"/>
        <color theme="1"/>
        <rFont val="Times New Roman"/>
        <family val="1"/>
      </rPr>
      <t>HORA</t>
    </r>
    <r>
      <rPr>
        <sz val="11"/>
        <color theme="1"/>
        <rFont val="Times New Roman"/>
        <family val="1"/>
      </rPr>
      <t xml:space="preserve"> del dia ___del mes ___del año ___.</t>
    </r>
  </si>
  <si>
    <t xml:space="preserve">Cargo: </t>
  </si>
  <si>
    <t>Cargo:</t>
  </si>
  <si>
    <t>Elaboro:</t>
  </si>
  <si>
    <t>Reviso:</t>
  </si>
  <si>
    <t>Aprobo:</t>
  </si>
  <si>
    <t>XXXXXXXXXXXXX</t>
  </si>
  <si>
    <r>
      <t xml:space="preserve">PAGINA: </t>
    </r>
    <r>
      <rPr>
        <sz val="10"/>
        <color theme="1"/>
        <rFont val="Times New Roman"/>
        <family val="1"/>
      </rPr>
      <t>1 de 1</t>
    </r>
  </si>
  <si>
    <r>
      <t xml:space="preserve">FECHA DE APROBACIÓN: </t>
    </r>
    <r>
      <rPr>
        <sz val="10"/>
        <color theme="1"/>
        <rFont val="Times New Roman"/>
        <family val="1"/>
      </rPr>
      <t>13/06/2024</t>
    </r>
  </si>
  <si>
    <t>EMAC S.A E.S.P. 
Nit: 900.168.928-6</t>
  </si>
  <si>
    <r>
      <t xml:space="preserve">CÓDIGO: </t>
    </r>
    <r>
      <rPr>
        <sz val="10"/>
        <color theme="1"/>
        <rFont val="Times New Roman"/>
        <family val="1"/>
      </rPr>
      <t>GRF-FO-002</t>
    </r>
  </si>
  <si>
    <t xml:space="preserve">GESTIÓN DE RECURSOS FINANCIEROS </t>
  </si>
  <si>
    <r>
      <t xml:space="preserve">VERSIÓN: </t>
    </r>
    <r>
      <rPr>
        <sz val="10"/>
        <color theme="1"/>
        <rFont val="Times New Roman"/>
        <family val="1"/>
      </rPr>
      <t>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</si>
</sst>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$&quot;\ #,##0;[Red]\-&quot;$&quot;\ #,##0"/>
    <numFmt numFmtId="8" formatCode="&quot;$&quot;\ #,##0.00;[Red]\-&quot;$&quot;\ #,##0.00"/>
    <numFmt numFmtId="42" formatCode="_-&quot;$&quot;\ * #,##0_-;\-&quot;$&quot;\ * #,##0_-;_-&quot;$&quot;\ * &quot;-&quot;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* #,##0_);_(* \(#,##0\);_(* &quot;-&quot;??_);_(@_)"/>
    <numFmt numFmtId="167" formatCode="_(&quot;$&quot;\ * #,##0_);_(&quot;$&quot;\ * \(#,##0\);_(&quot;$&quot;\ 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auto="1"/>
      </bottom>
      <diagonal/>
    </border>
    <border>
      <left style="thin">
        <color indexed="64"/>
      </left>
      <right/>
      <top style="double">
        <color auto="1"/>
      </top>
      <bottom/>
      <diagonal/>
    </border>
    <border>
      <left/>
      <right style="thin">
        <color indexed="64"/>
      </right>
      <top/>
      <bottom style="double">
        <color auto="1"/>
      </bottom>
      <diagonal/>
    </border>
    <border>
      <left/>
      <right style="thin">
        <color indexed="64"/>
      </right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 style="double">
        <color auto="1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176">
    <xf numFmtId="0" fontId="0" fillId="0" borderId="0" xfId="0"/>
    <xf numFmtId="0" fontId="3" fillId="0" borderId="0" xfId="0" applyFont="1"/>
    <xf numFmtId="165" fontId="3" fillId="0" borderId="4" xfId="1" applyFont="1" applyBorder="1"/>
    <xf numFmtId="0" fontId="2" fillId="0" borderId="0" xfId="0" applyFont="1"/>
    <xf numFmtId="0" fontId="3" fillId="0" borderId="8" xfId="0" applyFont="1" applyBorder="1"/>
    <xf numFmtId="0" fontId="3" fillId="0" borderId="1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0" fillId="0" borderId="4" xfId="0" applyBorder="1"/>
    <xf numFmtId="0" fontId="0" fillId="0" borderId="9" xfId="0" applyBorder="1"/>
    <xf numFmtId="0" fontId="0" fillId="0" borderId="8" xfId="0" applyBorder="1"/>
    <xf numFmtId="0" fontId="0" fillId="0" borderId="1" xfId="0" applyBorder="1"/>
    <xf numFmtId="0" fontId="0" fillId="0" borderId="10" xfId="0" applyBorder="1"/>
    <xf numFmtId="0" fontId="0" fillId="0" borderId="11" xfId="0" applyBorder="1"/>
    <xf numFmtId="0" fontId="4" fillId="0" borderId="5" xfId="0" applyFont="1" applyBorder="1"/>
    <xf numFmtId="0" fontId="4" fillId="0" borderId="6" xfId="0" applyFont="1" applyBorder="1"/>
    <xf numFmtId="0" fontId="2" fillId="0" borderId="7" xfId="0" applyFont="1" applyBorder="1"/>
    <xf numFmtId="0" fontId="0" fillId="0" borderId="2" xfId="0" applyBorder="1"/>
    <xf numFmtId="0" fontId="0" fillId="0" borderId="24" xfId="0" applyBorder="1"/>
    <xf numFmtId="0" fontId="0" fillId="0" borderId="27" xfId="0" applyBorder="1"/>
    <xf numFmtId="0" fontId="0" fillId="0" borderId="28" xfId="0" applyBorder="1"/>
    <xf numFmtId="166" fontId="3" fillId="0" borderId="9" xfId="1" applyNumberFormat="1" applyFont="1" applyBorder="1"/>
    <xf numFmtId="166" fontId="3" fillId="0" borderId="1" xfId="1" applyNumberFormat="1" applyFont="1" applyBorder="1"/>
    <xf numFmtId="164" fontId="0" fillId="0" borderId="4" xfId="2" applyFont="1" applyBorder="1"/>
    <xf numFmtId="164" fontId="0" fillId="0" borderId="0" xfId="0" applyNumberFormat="1"/>
    <xf numFmtId="167" fontId="3" fillId="0" borderId="11" xfId="2" applyNumberFormat="1" applyFont="1" applyBorder="1"/>
    <xf numFmtId="167" fontId="3" fillId="0" borderId="12" xfId="2" applyNumberFormat="1" applyFont="1" applyBorder="1"/>
    <xf numFmtId="0" fontId="3" fillId="0" borderId="29" xfId="0" applyFont="1" applyBorder="1"/>
    <xf numFmtId="0" fontId="3" fillId="0" borderId="30" xfId="0" applyFont="1" applyBorder="1"/>
    <xf numFmtId="166" fontId="3" fillId="0" borderId="30" xfId="1" applyNumberFormat="1" applyFont="1" applyBorder="1"/>
    <xf numFmtId="166" fontId="3" fillId="0" borderId="27" xfId="1" applyNumberFormat="1" applyFont="1" applyBorder="1"/>
    <xf numFmtId="167" fontId="0" fillId="0" borderId="11" xfId="0" applyNumberFormat="1" applyBorder="1"/>
    <xf numFmtId="167" fontId="0" fillId="0" borderId="32" xfId="0" applyNumberFormat="1" applyBorder="1"/>
    <xf numFmtId="43" fontId="0" fillId="0" borderId="0" xfId="0" applyNumberFormat="1"/>
    <xf numFmtId="42" fontId="0" fillId="0" borderId="0" xfId="3" applyFont="1"/>
    <xf numFmtId="4" fontId="0" fillId="0" borderId="0" xfId="0" applyNumberFormat="1"/>
    <xf numFmtId="3" fontId="0" fillId="0" borderId="0" xfId="0" applyNumberFormat="1"/>
    <xf numFmtId="6" fontId="0" fillId="0" borderId="0" xfId="0" applyNumberFormat="1"/>
    <xf numFmtId="8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167" fontId="0" fillId="0" borderId="0" xfId="0" applyNumberFormat="1" applyBorder="1"/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1" xfId="0" applyFont="1" applyBorder="1"/>
    <xf numFmtId="0" fontId="8" fillId="0" borderId="0" xfId="0" applyFont="1"/>
    <xf numFmtId="0" fontId="8" fillId="0" borderId="35" xfId="0" applyFont="1" applyBorder="1"/>
    <xf numFmtId="0" fontId="8" fillId="0" borderId="36" xfId="0" applyFont="1" applyBorder="1"/>
    <xf numFmtId="0" fontId="8" fillId="0" borderId="37" xfId="0" applyFont="1" applyBorder="1"/>
    <xf numFmtId="0" fontId="8" fillId="0" borderId="34" xfId="0" applyFont="1" applyBorder="1"/>
    <xf numFmtId="0" fontId="8" fillId="0" borderId="40" xfId="0" applyFont="1" applyBorder="1"/>
    <xf numFmtId="165" fontId="10" fillId="0" borderId="16" xfId="1" applyFont="1" applyBorder="1"/>
    <xf numFmtId="0" fontId="10" fillId="0" borderId="37" xfId="0" applyFont="1" applyBorder="1"/>
    <xf numFmtId="0" fontId="10" fillId="0" borderId="0" xfId="0" applyFont="1"/>
    <xf numFmtId="165" fontId="10" fillId="0" borderId="4" xfId="1" applyFont="1" applyBorder="1"/>
    <xf numFmtId="42" fontId="8" fillId="0" borderId="0" xfId="3" applyFont="1"/>
    <xf numFmtId="43" fontId="8" fillId="0" borderId="0" xfId="0" applyNumberFormat="1" applyFont="1"/>
    <xf numFmtId="0" fontId="8" fillId="0" borderId="41" xfId="0" applyFont="1" applyBorder="1"/>
    <xf numFmtId="0" fontId="11" fillId="0" borderId="13" xfId="0" applyFont="1" applyBorder="1"/>
    <xf numFmtId="0" fontId="11" fillId="0" borderId="14" xfId="0" applyFont="1" applyBorder="1"/>
    <xf numFmtId="0" fontId="11" fillId="0" borderId="15" xfId="0" applyFont="1" applyBorder="1"/>
    <xf numFmtId="0" fontId="10" fillId="0" borderId="8" xfId="0" applyFont="1" applyBorder="1"/>
    <xf numFmtId="0" fontId="10" fillId="0" borderId="1" xfId="0" applyFont="1" applyBorder="1"/>
    <xf numFmtId="166" fontId="10" fillId="0" borderId="1" xfId="1" applyNumberFormat="1" applyFont="1" applyBorder="1"/>
    <xf numFmtId="166" fontId="10" fillId="0" borderId="9" xfId="1" applyNumberFormat="1" applyFont="1" applyBorder="1"/>
    <xf numFmtId="167" fontId="8" fillId="0" borderId="34" xfId="0" applyNumberFormat="1" applyFont="1" applyBorder="1"/>
    <xf numFmtId="0" fontId="10" fillId="0" borderId="29" xfId="0" applyFont="1" applyBorder="1"/>
    <xf numFmtId="0" fontId="10" fillId="0" borderId="30" xfId="0" applyFont="1" applyBorder="1"/>
    <xf numFmtId="166" fontId="10" fillId="0" borderId="30" xfId="1" applyNumberFormat="1" applyFont="1" applyBorder="1"/>
    <xf numFmtId="166" fontId="10" fillId="0" borderId="27" xfId="1" applyNumberFormat="1" applyFont="1" applyBorder="1"/>
    <xf numFmtId="167" fontId="10" fillId="0" borderId="11" xfId="2" applyNumberFormat="1" applyFont="1" applyBorder="1"/>
    <xf numFmtId="167" fontId="10" fillId="0" borderId="12" xfId="2" applyNumberFormat="1" applyFont="1" applyBorder="1"/>
    <xf numFmtId="0" fontId="11" fillId="0" borderId="0" xfId="0" applyFont="1" applyAlignment="1">
      <alignment horizontal="center" wrapText="1"/>
    </xf>
    <xf numFmtId="164" fontId="8" fillId="0" borderId="16" xfId="2" applyFont="1" applyBorder="1"/>
    <xf numFmtId="0" fontId="10" fillId="0" borderId="39" xfId="0" applyFont="1" applyBorder="1"/>
    <xf numFmtId="0" fontId="11" fillId="0" borderId="5" xfId="0" applyFont="1" applyBorder="1"/>
    <xf numFmtId="0" fontId="11" fillId="0" borderId="6" xfId="0" applyFont="1" applyBorder="1"/>
    <xf numFmtId="0" fontId="5" fillId="0" borderId="6" xfId="0" applyFont="1" applyBorder="1"/>
    <xf numFmtId="0" fontId="8" fillId="0" borderId="1" xfId="0" applyFont="1" applyBorder="1"/>
    <xf numFmtId="0" fontId="8" fillId="0" borderId="8" xfId="0" applyFont="1" applyBorder="1"/>
    <xf numFmtId="0" fontId="8" fillId="0" borderId="11" xfId="0" applyFont="1" applyBorder="1"/>
    <xf numFmtId="0" fontId="8" fillId="0" borderId="2" xfId="0" applyFont="1" applyBorder="1"/>
    <xf numFmtId="0" fontId="8" fillId="0" borderId="16" xfId="0" applyFont="1" applyBorder="1"/>
    <xf numFmtId="0" fontId="8" fillId="0" borderId="10" xfId="0" applyFont="1" applyBorder="1"/>
    <xf numFmtId="0" fontId="8" fillId="0" borderId="24" xfId="0" applyFont="1" applyBorder="1"/>
    <xf numFmtId="0" fontId="8" fillId="0" borderId="39" xfId="0" applyFont="1" applyBorder="1"/>
    <xf numFmtId="0" fontId="8" fillId="0" borderId="42" xfId="0" applyFont="1" applyBorder="1"/>
    <xf numFmtId="0" fontId="5" fillId="0" borderId="0" xfId="0" applyFont="1"/>
    <xf numFmtId="164" fontId="8" fillId="0" borderId="0" xfId="0" applyNumberFormat="1" applyFont="1"/>
    <xf numFmtId="0" fontId="8" fillId="0" borderId="37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34" xfId="0" applyFont="1" applyBorder="1" applyAlignment="1">
      <alignment horizontal="center" wrapText="1"/>
    </xf>
    <xf numFmtId="0" fontId="8" fillId="0" borderId="0" xfId="0" applyFont="1" applyBorder="1"/>
    <xf numFmtId="0" fontId="5" fillId="0" borderId="0" xfId="0" applyFont="1" applyBorder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3" fillId="0" borderId="31" xfId="0" applyFont="1" applyBorder="1" applyAlignment="1">
      <alignment horizontal="left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2" fillId="0" borderId="3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8" fillId="2" borderId="37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0" fontId="8" fillId="2" borderId="34" xfId="0" applyFont="1" applyFill="1" applyBorder="1" applyAlignment="1">
      <alignment horizontal="center" wrapText="1"/>
    </xf>
    <xf numFmtId="0" fontId="10" fillId="0" borderId="37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31" xfId="0" applyFont="1" applyBorder="1" applyAlignment="1">
      <alignment horizontal="left"/>
    </xf>
    <xf numFmtId="0" fontId="11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6" fillId="0" borderId="30" xfId="0" applyFont="1" applyBorder="1" applyAlignment="1">
      <alignment horizontal="left"/>
    </xf>
    <xf numFmtId="0" fontId="8" fillId="0" borderId="3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</cellXfs>
  <cellStyles count="4">
    <cellStyle name="Millares" xfId="1" builtinId="3"/>
    <cellStyle name="Moneda" xfId="2" builtinId="4"/>
    <cellStyle name="Moneda [0]" xfId="3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</xdr:colOff>
      <xdr:row>0</xdr:row>
      <xdr:rowOff>28575</xdr:rowOff>
    </xdr:from>
    <xdr:to>
      <xdr:col>8</xdr:col>
      <xdr:colOff>900430</xdr:colOff>
      <xdr:row>4</xdr:row>
      <xdr:rowOff>28575</xdr:rowOff>
    </xdr:to>
    <xdr:pic>
      <xdr:nvPicPr>
        <xdr:cNvPr id="2" name="1 Imagen" descr="/Users/andrestellez/Desktop/EMAC S.A. E.S.P/imagen final emac-06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5875" y="28575"/>
          <a:ext cx="871855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</xdr:colOff>
      <xdr:row>0</xdr:row>
      <xdr:rowOff>152399</xdr:rowOff>
    </xdr:from>
    <xdr:to>
      <xdr:col>8</xdr:col>
      <xdr:colOff>857250</xdr:colOff>
      <xdr:row>4</xdr:row>
      <xdr:rowOff>28574</xdr:rowOff>
    </xdr:to>
    <xdr:pic>
      <xdr:nvPicPr>
        <xdr:cNvPr id="2" name="1 Imagen" descr="/Users/andrestellez/Desktop/EMAC S.A. E.S.P/imagen final emac-06.png">
          <a:extLst>
            <a:ext uri="{FF2B5EF4-FFF2-40B4-BE49-F238E27FC236}">
              <a16:creationId xmlns:a16="http://schemas.microsoft.com/office/drawing/2014/main" id="{7E3E61A3-AC0B-4771-8009-7A73A5606B8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152399"/>
          <a:ext cx="800100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</xdr:colOff>
      <xdr:row>0</xdr:row>
      <xdr:rowOff>152399</xdr:rowOff>
    </xdr:from>
    <xdr:to>
      <xdr:col>8</xdr:col>
      <xdr:colOff>857250</xdr:colOff>
      <xdr:row>4</xdr:row>
      <xdr:rowOff>28574</xdr:rowOff>
    </xdr:to>
    <xdr:pic>
      <xdr:nvPicPr>
        <xdr:cNvPr id="2" name="1 Imagen" descr="/Users/andrestellez/Desktop/EMAC S.A. E.S.P/imagen final emac-06.png">
          <a:extLst>
            <a:ext uri="{FF2B5EF4-FFF2-40B4-BE49-F238E27FC236}">
              <a16:creationId xmlns:a16="http://schemas.microsoft.com/office/drawing/2014/main" id="{FF0F69B1-5D06-4C5E-8AA7-341DA9A0DED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152399"/>
          <a:ext cx="800100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</xdr:colOff>
      <xdr:row>0</xdr:row>
      <xdr:rowOff>152399</xdr:rowOff>
    </xdr:from>
    <xdr:to>
      <xdr:col>8</xdr:col>
      <xdr:colOff>857250</xdr:colOff>
      <xdr:row>4</xdr:row>
      <xdr:rowOff>28574</xdr:rowOff>
    </xdr:to>
    <xdr:pic>
      <xdr:nvPicPr>
        <xdr:cNvPr id="2" name="1 Imagen" descr="/Users/andrestellez/Desktop/EMAC S.A. E.S.P/imagen final emac-06.png">
          <a:extLst>
            <a:ext uri="{FF2B5EF4-FFF2-40B4-BE49-F238E27FC236}">
              <a16:creationId xmlns:a16="http://schemas.microsoft.com/office/drawing/2014/main" id="{4B418B9D-FE21-4BA4-BFF0-F70633CB044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152399"/>
          <a:ext cx="800100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</xdr:colOff>
      <xdr:row>0</xdr:row>
      <xdr:rowOff>152399</xdr:rowOff>
    </xdr:from>
    <xdr:to>
      <xdr:col>8</xdr:col>
      <xdr:colOff>857250</xdr:colOff>
      <xdr:row>4</xdr:row>
      <xdr:rowOff>28574</xdr:rowOff>
    </xdr:to>
    <xdr:pic>
      <xdr:nvPicPr>
        <xdr:cNvPr id="2" name="1 Imagen" descr="/Users/andrestellez/Desktop/EMAC S.A. E.S.P/imagen final emac-06.png">
          <a:extLst>
            <a:ext uri="{FF2B5EF4-FFF2-40B4-BE49-F238E27FC236}">
              <a16:creationId xmlns:a16="http://schemas.microsoft.com/office/drawing/2014/main" id="{C8422176-8D0D-4C35-BBCB-CFDE6F2CC68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152399"/>
          <a:ext cx="800100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</xdr:colOff>
      <xdr:row>0</xdr:row>
      <xdr:rowOff>152399</xdr:rowOff>
    </xdr:from>
    <xdr:to>
      <xdr:col>8</xdr:col>
      <xdr:colOff>857250</xdr:colOff>
      <xdr:row>4</xdr:row>
      <xdr:rowOff>28574</xdr:rowOff>
    </xdr:to>
    <xdr:pic>
      <xdr:nvPicPr>
        <xdr:cNvPr id="2" name="1 Imagen" descr="/Users/andrestellez/Desktop/EMAC S.A. E.S.P/imagen final emac-06.png">
          <a:extLst>
            <a:ext uri="{FF2B5EF4-FFF2-40B4-BE49-F238E27FC236}">
              <a16:creationId xmlns:a16="http://schemas.microsoft.com/office/drawing/2014/main" id="{6514D6FC-A804-4930-A5A3-CB428F6B9BE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152399"/>
          <a:ext cx="800100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</xdr:colOff>
      <xdr:row>0</xdr:row>
      <xdr:rowOff>152399</xdr:rowOff>
    </xdr:from>
    <xdr:to>
      <xdr:col>8</xdr:col>
      <xdr:colOff>857250</xdr:colOff>
      <xdr:row>4</xdr:row>
      <xdr:rowOff>28574</xdr:rowOff>
    </xdr:to>
    <xdr:pic>
      <xdr:nvPicPr>
        <xdr:cNvPr id="2" name="1 Imagen" descr="/Users/andrestellez/Desktop/EMAC S.A. E.S.P/imagen final emac-06.png">
          <a:extLst>
            <a:ext uri="{FF2B5EF4-FFF2-40B4-BE49-F238E27FC236}">
              <a16:creationId xmlns:a16="http://schemas.microsoft.com/office/drawing/2014/main" id="{EA127EC7-EB2A-4A48-8087-CF18B87D487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152399"/>
          <a:ext cx="800100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</xdr:colOff>
      <xdr:row>0</xdr:row>
      <xdr:rowOff>152399</xdr:rowOff>
    </xdr:from>
    <xdr:to>
      <xdr:col>8</xdr:col>
      <xdr:colOff>857250</xdr:colOff>
      <xdr:row>4</xdr:row>
      <xdr:rowOff>28574</xdr:rowOff>
    </xdr:to>
    <xdr:pic>
      <xdr:nvPicPr>
        <xdr:cNvPr id="2" name="1 Imagen" descr="/Users/andrestellez/Desktop/EMAC S.A. E.S.P/imagen final emac-06.png">
          <a:extLst>
            <a:ext uri="{FF2B5EF4-FFF2-40B4-BE49-F238E27FC236}">
              <a16:creationId xmlns:a16="http://schemas.microsoft.com/office/drawing/2014/main" id="{47FC546A-8684-4153-BDCA-7535AAC03DE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152399"/>
          <a:ext cx="800100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</xdr:colOff>
      <xdr:row>0</xdr:row>
      <xdr:rowOff>152399</xdr:rowOff>
    </xdr:from>
    <xdr:to>
      <xdr:col>8</xdr:col>
      <xdr:colOff>857250</xdr:colOff>
      <xdr:row>4</xdr:row>
      <xdr:rowOff>28574</xdr:rowOff>
    </xdr:to>
    <xdr:pic>
      <xdr:nvPicPr>
        <xdr:cNvPr id="2" name="1 Imagen" descr="/Users/andrestellez/Desktop/EMAC S.A. E.S.P/imagen final emac-06.png">
          <a:extLst>
            <a:ext uri="{FF2B5EF4-FFF2-40B4-BE49-F238E27FC236}">
              <a16:creationId xmlns:a16="http://schemas.microsoft.com/office/drawing/2014/main" id="{52258F1E-22EC-4A9D-AC1C-456D22EDF46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152399"/>
          <a:ext cx="800100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</xdr:colOff>
      <xdr:row>0</xdr:row>
      <xdr:rowOff>152399</xdr:rowOff>
    </xdr:from>
    <xdr:to>
      <xdr:col>8</xdr:col>
      <xdr:colOff>857250</xdr:colOff>
      <xdr:row>4</xdr:row>
      <xdr:rowOff>28574</xdr:rowOff>
    </xdr:to>
    <xdr:pic>
      <xdr:nvPicPr>
        <xdr:cNvPr id="2" name="1 Imagen" descr="/Users/andrestellez/Desktop/EMAC S.A. E.S.P/imagen final emac-06.png">
          <a:extLst>
            <a:ext uri="{FF2B5EF4-FFF2-40B4-BE49-F238E27FC236}">
              <a16:creationId xmlns:a16="http://schemas.microsoft.com/office/drawing/2014/main" id="{E55F53AF-946B-4953-AA8B-2E117B98FD9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152399"/>
          <a:ext cx="800100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</xdr:colOff>
      <xdr:row>0</xdr:row>
      <xdr:rowOff>152399</xdr:rowOff>
    </xdr:from>
    <xdr:to>
      <xdr:col>8</xdr:col>
      <xdr:colOff>857250</xdr:colOff>
      <xdr:row>4</xdr:row>
      <xdr:rowOff>28574</xdr:rowOff>
    </xdr:to>
    <xdr:pic>
      <xdr:nvPicPr>
        <xdr:cNvPr id="2" name="1 Imagen" descr="/Users/andrestellez/Desktop/EMAC S.A. E.S.P/imagen final emac-06.png">
          <a:extLst>
            <a:ext uri="{FF2B5EF4-FFF2-40B4-BE49-F238E27FC236}">
              <a16:creationId xmlns:a16="http://schemas.microsoft.com/office/drawing/2014/main" id="{7DC297FA-73F6-4F6D-94A9-724212ED57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152399"/>
          <a:ext cx="800100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962025</xdr:colOff>
      <xdr:row>0</xdr:row>
      <xdr:rowOff>9525</xdr:rowOff>
    </xdr:from>
    <xdr:to>
      <xdr:col>9</xdr:col>
      <xdr:colOff>700405</xdr:colOff>
      <xdr:row>4</xdr:row>
      <xdr:rowOff>9525</xdr:rowOff>
    </xdr:to>
    <xdr:pic>
      <xdr:nvPicPr>
        <xdr:cNvPr id="2" name="1 Imagen" descr="/Users/andrestellez/Desktop/EMAC S.A. E.S.P/imagen final emac-06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9525"/>
          <a:ext cx="871855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</xdr:colOff>
      <xdr:row>0</xdr:row>
      <xdr:rowOff>152399</xdr:rowOff>
    </xdr:from>
    <xdr:to>
      <xdr:col>8</xdr:col>
      <xdr:colOff>857250</xdr:colOff>
      <xdr:row>4</xdr:row>
      <xdr:rowOff>28574</xdr:rowOff>
    </xdr:to>
    <xdr:pic>
      <xdr:nvPicPr>
        <xdr:cNvPr id="2" name="1 Imagen" descr="/Users/andrestellez/Desktop/EMAC S.A. E.S.P/imagen final emac-06.png">
          <a:extLst>
            <a:ext uri="{FF2B5EF4-FFF2-40B4-BE49-F238E27FC236}">
              <a16:creationId xmlns:a16="http://schemas.microsoft.com/office/drawing/2014/main" id="{C91FDD87-3E8C-42BC-80C6-816D4CF5BA8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152399"/>
          <a:ext cx="800100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</xdr:colOff>
      <xdr:row>0</xdr:row>
      <xdr:rowOff>152399</xdr:rowOff>
    </xdr:from>
    <xdr:to>
      <xdr:col>8</xdr:col>
      <xdr:colOff>857250</xdr:colOff>
      <xdr:row>4</xdr:row>
      <xdr:rowOff>28574</xdr:rowOff>
    </xdr:to>
    <xdr:pic>
      <xdr:nvPicPr>
        <xdr:cNvPr id="2" name="1 Imagen" descr="/Users/andrestellez/Desktop/EMAC S.A. E.S.P/imagen final emac-06.png">
          <a:extLst>
            <a:ext uri="{FF2B5EF4-FFF2-40B4-BE49-F238E27FC236}">
              <a16:creationId xmlns:a16="http://schemas.microsoft.com/office/drawing/2014/main" id="{41AFCD76-3D94-4D01-B64B-DB7787B6537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152399"/>
          <a:ext cx="800100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</xdr:colOff>
      <xdr:row>0</xdr:row>
      <xdr:rowOff>152399</xdr:rowOff>
    </xdr:from>
    <xdr:to>
      <xdr:col>8</xdr:col>
      <xdr:colOff>857250</xdr:colOff>
      <xdr:row>4</xdr:row>
      <xdr:rowOff>28574</xdr:rowOff>
    </xdr:to>
    <xdr:pic>
      <xdr:nvPicPr>
        <xdr:cNvPr id="2" name="1 Imagen" descr="/Users/andrestellez/Desktop/EMAC S.A. E.S.P/imagen final emac-06.png">
          <a:extLst>
            <a:ext uri="{FF2B5EF4-FFF2-40B4-BE49-F238E27FC236}">
              <a16:creationId xmlns:a16="http://schemas.microsoft.com/office/drawing/2014/main" id="{0661C3C0-FD46-464D-B971-A9B0D7318CF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152399"/>
          <a:ext cx="800100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</xdr:colOff>
      <xdr:row>0</xdr:row>
      <xdr:rowOff>152399</xdr:rowOff>
    </xdr:from>
    <xdr:to>
      <xdr:col>8</xdr:col>
      <xdr:colOff>857250</xdr:colOff>
      <xdr:row>4</xdr:row>
      <xdr:rowOff>28574</xdr:rowOff>
    </xdr:to>
    <xdr:pic>
      <xdr:nvPicPr>
        <xdr:cNvPr id="2" name="1 Imagen" descr="/Users/andrestellez/Desktop/EMAC S.A. E.S.P/imagen final emac-06.png">
          <a:extLst>
            <a:ext uri="{FF2B5EF4-FFF2-40B4-BE49-F238E27FC236}">
              <a16:creationId xmlns:a16="http://schemas.microsoft.com/office/drawing/2014/main" id="{E4970B7B-9035-4E75-8CE6-FAF1547E222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152399"/>
          <a:ext cx="800100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</xdr:colOff>
      <xdr:row>0</xdr:row>
      <xdr:rowOff>152399</xdr:rowOff>
    </xdr:from>
    <xdr:to>
      <xdr:col>8</xdr:col>
      <xdr:colOff>857250</xdr:colOff>
      <xdr:row>4</xdr:row>
      <xdr:rowOff>28574</xdr:rowOff>
    </xdr:to>
    <xdr:pic>
      <xdr:nvPicPr>
        <xdr:cNvPr id="2" name="1 Imagen" descr="/Users/andrestellez/Desktop/EMAC S.A. E.S.P/imagen final emac-06.png">
          <a:extLst>
            <a:ext uri="{FF2B5EF4-FFF2-40B4-BE49-F238E27FC236}">
              <a16:creationId xmlns:a16="http://schemas.microsoft.com/office/drawing/2014/main" id="{785F56C0-292B-4D54-AC6A-66CBF296796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152399"/>
          <a:ext cx="800100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</xdr:colOff>
      <xdr:row>0</xdr:row>
      <xdr:rowOff>152399</xdr:rowOff>
    </xdr:from>
    <xdr:to>
      <xdr:col>8</xdr:col>
      <xdr:colOff>857250</xdr:colOff>
      <xdr:row>4</xdr:row>
      <xdr:rowOff>28574</xdr:rowOff>
    </xdr:to>
    <xdr:pic>
      <xdr:nvPicPr>
        <xdr:cNvPr id="2" name="1 Imagen" descr="/Users/andrestellez/Desktop/EMAC S.A. E.S.P/imagen final emac-06.png">
          <a:extLst>
            <a:ext uri="{FF2B5EF4-FFF2-40B4-BE49-F238E27FC236}">
              <a16:creationId xmlns:a16="http://schemas.microsoft.com/office/drawing/2014/main" id="{DF3999C7-04EB-41B8-BBA2-DE74CF13772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152399"/>
          <a:ext cx="800100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</xdr:colOff>
      <xdr:row>0</xdr:row>
      <xdr:rowOff>152399</xdr:rowOff>
    </xdr:from>
    <xdr:to>
      <xdr:col>8</xdr:col>
      <xdr:colOff>857250</xdr:colOff>
      <xdr:row>4</xdr:row>
      <xdr:rowOff>28574</xdr:rowOff>
    </xdr:to>
    <xdr:pic>
      <xdr:nvPicPr>
        <xdr:cNvPr id="2" name="1 Imagen" descr="/Users/andrestellez/Desktop/EMAC S.A. E.S.P/imagen final emac-06.png">
          <a:extLst>
            <a:ext uri="{FF2B5EF4-FFF2-40B4-BE49-F238E27FC236}">
              <a16:creationId xmlns:a16="http://schemas.microsoft.com/office/drawing/2014/main" id="{002840CE-446F-47F8-99AA-C35F37B8BE8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152399"/>
          <a:ext cx="800100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</xdr:colOff>
      <xdr:row>0</xdr:row>
      <xdr:rowOff>152399</xdr:rowOff>
    </xdr:from>
    <xdr:to>
      <xdr:col>8</xdr:col>
      <xdr:colOff>857250</xdr:colOff>
      <xdr:row>4</xdr:row>
      <xdr:rowOff>28574</xdr:rowOff>
    </xdr:to>
    <xdr:pic>
      <xdr:nvPicPr>
        <xdr:cNvPr id="2" name="1 Imagen" descr="/Users/andrestellez/Desktop/EMAC S.A. E.S.P/imagen final emac-06.png">
          <a:extLst>
            <a:ext uri="{FF2B5EF4-FFF2-40B4-BE49-F238E27FC236}">
              <a16:creationId xmlns:a16="http://schemas.microsoft.com/office/drawing/2014/main" id="{07AFE0C8-B8F3-4F06-8C80-BFE226A211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152399"/>
          <a:ext cx="800100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</xdr:colOff>
      <xdr:row>0</xdr:row>
      <xdr:rowOff>152399</xdr:rowOff>
    </xdr:from>
    <xdr:to>
      <xdr:col>8</xdr:col>
      <xdr:colOff>857250</xdr:colOff>
      <xdr:row>4</xdr:row>
      <xdr:rowOff>28574</xdr:rowOff>
    </xdr:to>
    <xdr:pic>
      <xdr:nvPicPr>
        <xdr:cNvPr id="2" name="1 Imagen" descr="/Users/andrestellez/Desktop/EMAC S.A. E.S.P/imagen final emac-06.png">
          <a:extLst>
            <a:ext uri="{FF2B5EF4-FFF2-40B4-BE49-F238E27FC236}">
              <a16:creationId xmlns:a16="http://schemas.microsoft.com/office/drawing/2014/main" id="{6279005D-9102-4D60-8689-4EF28F0C457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152399"/>
          <a:ext cx="800100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</xdr:colOff>
      <xdr:row>0</xdr:row>
      <xdr:rowOff>152399</xdr:rowOff>
    </xdr:from>
    <xdr:to>
      <xdr:col>8</xdr:col>
      <xdr:colOff>857250</xdr:colOff>
      <xdr:row>4</xdr:row>
      <xdr:rowOff>28574</xdr:rowOff>
    </xdr:to>
    <xdr:pic>
      <xdr:nvPicPr>
        <xdr:cNvPr id="2" name="1 Imagen" descr="/Users/andrestellez/Desktop/EMAC S.A. E.S.P/imagen final emac-06.png">
          <a:extLst>
            <a:ext uri="{FF2B5EF4-FFF2-40B4-BE49-F238E27FC236}">
              <a16:creationId xmlns:a16="http://schemas.microsoft.com/office/drawing/2014/main" id="{76FC2160-88E9-490E-8035-4154937FDBA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152399"/>
          <a:ext cx="800100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962025</xdr:colOff>
      <xdr:row>0</xdr:row>
      <xdr:rowOff>9525</xdr:rowOff>
    </xdr:from>
    <xdr:to>
      <xdr:col>9</xdr:col>
      <xdr:colOff>700405</xdr:colOff>
      <xdr:row>4</xdr:row>
      <xdr:rowOff>9525</xdr:rowOff>
    </xdr:to>
    <xdr:pic>
      <xdr:nvPicPr>
        <xdr:cNvPr id="2" name="1 Imagen" descr="/Users/andrestellez/Desktop/EMAC S.A. E.S.P/imagen final emac-06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9525"/>
          <a:ext cx="871855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85725</xdr:rowOff>
    </xdr:from>
    <xdr:to>
      <xdr:col>1</xdr:col>
      <xdr:colOff>323850</xdr:colOff>
      <xdr:row>3</xdr:row>
      <xdr:rowOff>171450</xdr:rowOff>
    </xdr:to>
    <xdr:pic>
      <xdr:nvPicPr>
        <xdr:cNvPr id="7" name="image1.jpg" descr="C:\Users\ASISTENTE GERENCIA\Desktop\logo EMAC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52425" y="85725"/>
          <a:ext cx="447675" cy="771525"/>
        </a:xfrm>
        <a:prstGeom prst="rect">
          <a:avLst/>
        </a:prstGeom>
        <a:ln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962025</xdr:colOff>
      <xdr:row>0</xdr:row>
      <xdr:rowOff>9525</xdr:rowOff>
    </xdr:from>
    <xdr:to>
      <xdr:col>9</xdr:col>
      <xdr:colOff>700405</xdr:colOff>
      <xdr:row>4</xdr:row>
      <xdr:rowOff>9525</xdr:rowOff>
    </xdr:to>
    <xdr:pic>
      <xdr:nvPicPr>
        <xdr:cNvPr id="2" name="1 Imagen" descr="/Users/andrestellez/Desktop/EMAC S.A. E.S.P/imagen final emac-06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9525"/>
          <a:ext cx="871855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</xdr:colOff>
      <xdr:row>0</xdr:row>
      <xdr:rowOff>28575</xdr:rowOff>
    </xdr:from>
    <xdr:to>
      <xdr:col>8</xdr:col>
      <xdr:colOff>900430</xdr:colOff>
      <xdr:row>4</xdr:row>
      <xdr:rowOff>28575</xdr:rowOff>
    </xdr:to>
    <xdr:pic>
      <xdr:nvPicPr>
        <xdr:cNvPr id="2" name="1 Imagen" descr="/Users/andrestellez/Desktop/EMAC S.A. E.S.P/imagen final emac-06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5875" y="28575"/>
          <a:ext cx="871855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</xdr:colOff>
      <xdr:row>0</xdr:row>
      <xdr:rowOff>28575</xdr:rowOff>
    </xdr:from>
    <xdr:to>
      <xdr:col>8</xdr:col>
      <xdr:colOff>900430</xdr:colOff>
      <xdr:row>4</xdr:row>
      <xdr:rowOff>28575</xdr:rowOff>
    </xdr:to>
    <xdr:pic>
      <xdr:nvPicPr>
        <xdr:cNvPr id="2" name="1 Imagen" descr="/Users/andrestellez/Desktop/EMAC S.A. E.S.P/imagen final emac-06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5875" y="28575"/>
          <a:ext cx="871855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</xdr:colOff>
      <xdr:row>0</xdr:row>
      <xdr:rowOff>152399</xdr:rowOff>
    </xdr:from>
    <xdr:to>
      <xdr:col>8</xdr:col>
      <xdr:colOff>857250</xdr:colOff>
      <xdr:row>4</xdr:row>
      <xdr:rowOff>28574</xdr:rowOff>
    </xdr:to>
    <xdr:pic>
      <xdr:nvPicPr>
        <xdr:cNvPr id="2" name="1 Imagen" descr="/Users/andrestellez/Desktop/EMAC S.A. E.S.P/imagen final emac-06.png">
          <a:extLst>
            <a:ext uri="{FF2B5EF4-FFF2-40B4-BE49-F238E27FC236}">
              <a16:creationId xmlns:a16="http://schemas.microsoft.com/office/drawing/2014/main" id="{76170053-252A-4BFD-9739-0B6EC5518EA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152399"/>
          <a:ext cx="800100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</xdr:colOff>
      <xdr:row>0</xdr:row>
      <xdr:rowOff>152399</xdr:rowOff>
    </xdr:from>
    <xdr:to>
      <xdr:col>8</xdr:col>
      <xdr:colOff>857250</xdr:colOff>
      <xdr:row>4</xdr:row>
      <xdr:rowOff>28574</xdr:rowOff>
    </xdr:to>
    <xdr:pic>
      <xdr:nvPicPr>
        <xdr:cNvPr id="2" name="1 Imagen" descr="/Users/andrestellez/Desktop/EMAC S.A. E.S.P/imagen final emac-06.png">
          <a:extLst>
            <a:ext uri="{FF2B5EF4-FFF2-40B4-BE49-F238E27FC236}">
              <a16:creationId xmlns:a16="http://schemas.microsoft.com/office/drawing/2014/main" id="{FC294762-1152-487E-BDE0-8B0954C6305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152399"/>
          <a:ext cx="800100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</xdr:colOff>
      <xdr:row>0</xdr:row>
      <xdr:rowOff>152399</xdr:rowOff>
    </xdr:from>
    <xdr:to>
      <xdr:col>8</xdr:col>
      <xdr:colOff>857250</xdr:colOff>
      <xdr:row>4</xdr:row>
      <xdr:rowOff>28574</xdr:rowOff>
    </xdr:to>
    <xdr:pic>
      <xdr:nvPicPr>
        <xdr:cNvPr id="2" name="1 Imagen" descr="/Users/andrestellez/Desktop/EMAC S.A. E.S.P/imagen final emac-06.png">
          <a:extLst>
            <a:ext uri="{FF2B5EF4-FFF2-40B4-BE49-F238E27FC236}">
              <a16:creationId xmlns:a16="http://schemas.microsoft.com/office/drawing/2014/main" id="{E3EC79C3-135A-4756-A984-548863E9AA1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152399"/>
          <a:ext cx="800100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8"/>
  <sheetViews>
    <sheetView zoomScaleNormal="100" workbookViewId="0">
      <selection activeCell="I12" sqref="I12"/>
    </sheetView>
  </sheetViews>
  <sheetFormatPr baseColWidth="10" defaultRowHeight="15" x14ac:dyDescent="0.25"/>
  <cols>
    <col min="1" max="1" width="4.28515625" customWidth="1"/>
    <col min="2" max="2" width="7.140625" customWidth="1"/>
    <col min="3" max="3" width="9.5703125" customWidth="1"/>
    <col min="5" max="5" width="8.28515625" customWidth="1"/>
    <col min="6" max="6" width="10" customWidth="1"/>
    <col min="7" max="7" width="12.140625" customWidth="1"/>
    <col min="8" max="8" width="13.140625" customWidth="1"/>
    <col min="9" max="9" width="17" customWidth="1"/>
    <col min="10" max="10" width="14.28515625" customWidth="1"/>
    <col min="11" max="11" width="15.28515625" bestFit="1" customWidth="1"/>
  </cols>
  <sheetData>
    <row r="1" spans="2:9" x14ac:dyDescent="0.25">
      <c r="B1" s="3" t="s">
        <v>0</v>
      </c>
      <c r="C1" s="3"/>
      <c r="D1" s="3"/>
      <c r="E1" s="3"/>
      <c r="F1" s="3"/>
      <c r="G1" s="3"/>
      <c r="H1" s="3"/>
    </row>
    <row r="3" spans="2:9" x14ac:dyDescent="0.25">
      <c r="B3" s="111" t="s">
        <v>1</v>
      </c>
      <c r="C3" s="111"/>
      <c r="D3" s="111"/>
      <c r="E3" s="111"/>
      <c r="F3" s="111"/>
      <c r="G3" s="111"/>
      <c r="H3" s="111"/>
    </row>
    <row r="5" spans="2:9" x14ac:dyDescent="0.25">
      <c r="B5" s="115" t="s">
        <v>55</v>
      </c>
      <c r="C5" s="115"/>
      <c r="D5" s="115"/>
      <c r="E5" s="115"/>
      <c r="F5" s="115"/>
      <c r="G5" s="115"/>
      <c r="H5" s="115"/>
      <c r="I5" s="115"/>
    </row>
    <row r="6" spans="2:9" x14ac:dyDescent="0.25">
      <c r="B6" s="112" t="s">
        <v>50</v>
      </c>
      <c r="C6" s="112"/>
      <c r="D6" s="112"/>
      <c r="E6" s="112"/>
      <c r="F6" s="112"/>
      <c r="G6" s="112"/>
      <c r="H6" s="112"/>
      <c r="I6" s="112"/>
    </row>
    <row r="8" spans="2:9" ht="15.75" thickBot="1" x14ac:dyDescent="0.3"/>
    <row r="9" spans="2:9" ht="16.5" thickTop="1" thickBot="1" x14ac:dyDescent="0.3">
      <c r="B9" s="113" t="s">
        <v>51</v>
      </c>
      <c r="C9" s="113"/>
      <c r="D9" s="113"/>
      <c r="E9" s="113"/>
      <c r="F9" s="113"/>
      <c r="G9" s="113"/>
      <c r="H9" s="114"/>
      <c r="I9" s="2">
        <v>11685458.74</v>
      </c>
    </row>
    <row r="10" spans="2:9" ht="16.5" thickTop="1" thickBot="1" x14ac:dyDescent="0.3">
      <c r="B10" s="1" t="s">
        <v>3</v>
      </c>
      <c r="C10" s="1"/>
      <c r="D10" s="1"/>
      <c r="E10" s="1"/>
      <c r="F10" s="1"/>
      <c r="G10" s="1"/>
      <c r="I10" s="2">
        <v>5899500</v>
      </c>
    </row>
    <row r="11" spans="2:9" ht="16.5" thickTop="1" thickBot="1" x14ac:dyDescent="0.3">
      <c r="B11" s="1" t="s">
        <v>4</v>
      </c>
      <c r="C11" s="1"/>
      <c r="D11" s="1"/>
      <c r="E11" s="1"/>
      <c r="F11" s="1"/>
      <c r="G11" s="1"/>
      <c r="I11" s="2">
        <v>17250000</v>
      </c>
    </row>
    <row r="12" spans="2:9" ht="16.5" thickTop="1" thickBot="1" x14ac:dyDescent="0.3">
      <c r="B12" s="1" t="s">
        <v>5</v>
      </c>
      <c r="C12" s="1"/>
      <c r="D12" s="1"/>
      <c r="E12" s="1"/>
      <c r="F12" s="1"/>
      <c r="G12" s="1"/>
      <c r="I12" s="2">
        <v>242800</v>
      </c>
    </row>
    <row r="13" spans="2:9" ht="16.5" thickTop="1" thickBot="1" x14ac:dyDescent="0.3">
      <c r="B13" s="1" t="s">
        <v>6</v>
      </c>
      <c r="C13" s="1"/>
      <c r="D13" s="1"/>
      <c r="E13" s="1"/>
      <c r="F13" s="1"/>
      <c r="G13" s="1"/>
      <c r="I13" s="2">
        <f>(I9+I10)-(I11+I12)</f>
        <v>92158.740000002086</v>
      </c>
    </row>
    <row r="14" spans="2:9" ht="15.75" thickTop="1" x14ac:dyDescent="0.25">
      <c r="B14" s="1"/>
      <c r="C14" s="1"/>
      <c r="D14" s="1"/>
      <c r="E14" s="1"/>
      <c r="F14" s="1"/>
      <c r="G14" s="1"/>
      <c r="H14" s="1"/>
    </row>
    <row r="15" spans="2:9" ht="15.75" thickBot="1" x14ac:dyDescent="0.3">
      <c r="B15" s="126" t="s">
        <v>7</v>
      </c>
      <c r="C15" s="126"/>
      <c r="D15" s="126"/>
      <c r="E15" s="126"/>
      <c r="F15" s="126"/>
      <c r="G15" s="126"/>
      <c r="H15" s="1"/>
    </row>
    <row r="16" spans="2:9" ht="16.5" thickTop="1" thickBot="1" x14ac:dyDescent="0.3">
      <c r="B16" s="127" t="s">
        <v>8</v>
      </c>
      <c r="C16" s="128"/>
      <c r="D16" s="128"/>
      <c r="E16" s="128" t="s">
        <v>9</v>
      </c>
      <c r="F16" s="128"/>
      <c r="G16" s="129"/>
      <c r="H16" s="1"/>
    </row>
    <row r="17" spans="2:9" ht="15.75" thickTop="1" x14ac:dyDescent="0.25">
      <c r="B17" s="6" t="s">
        <v>10</v>
      </c>
      <c r="C17" s="7" t="s">
        <v>11</v>
      </c>
      <c r="D17" s="7" t="s">
        <v>12</v>
      </c>
      <c r="E17" s="7" t="s">
        <v>10</v>
      </c>
      <c r="F17" s="7" t="s">
        <v>11</v>
      </c>
      <c r="G17" s="8" t="s">
        <v>13</v>
      </c>
      <c r="H17" s="1"/>
    </row>
    <row r="18" spans="2:9" x14ac:dyDescent="0.25">
      <c r="B18" s="4">
        <v>50</v>
      </c>
      <c r="C18" s="5">
        <v>1</v>
      </c>
      <c r="D18" s="23">
        <v>0</v>
      </c>
      <c r="E18" s="5">
        <v>1000</v>
      </c>
      <c r="F18" s="5"/>
      <c r="G18" s="22">
        <f t="shared" ref="G18:G23" si="0">+E18*F18</f>
        <v>0</v>
      </c>
      <c r="H18" s="1"/>
    </row>
    <row r="19" spans="2:9" x14ac:dyDescent="0.25">
      <c r="B19" s="4">
        <v>100</v>
      </c>
      <c r="C19" s="5">
        <v>2</v>
      </c>
      <c r="D19" s="23">
        <f>+B19*C19</f>
        <v>200</v>
      </c>
      <c r="E19" s="5">
        <v>2000</v>
      </c>
      <c r="F19" s="5">
        <v>1</v>
      </c>
      <c r="G19" s="22">
        <f t="shared" si="0"/>
        <v>2000</v>
      </c>
      <c r="H19" s="1"/>
    </row>
    <row r="20" spans="2:9" x14ac:dyDescent="0.25">
      <c r="B20" s="4">
        <v>200</v>
      </c>
      <c r="C20" s="5">
        <v>0</v>
      </c>
      <c r="D20" s="23">
        <f>+B20*C20</f>
        <v>0</v>
      </c>
      <c r="E20" s="5">
        <v>5000</v>
      </c>
      <c r="F20" s="5">
        <v>0</v>
      </c>
      <c r="G20" s="22">
        <f t="shared" si="0"/>
        <v>0</v>
      </c>
      <c r="H20" s="1"/>
    </row>
    <row r="21" spans="2:9" x14ac:dyDescent="0.25">
      <c r="B21" s="4">
        <v>500</v>
      </c>
      <c r="C21" s="5">
        <v>0</v>
      </c>
      <c r="D21" s="23">
        <f>+B21*C21</f>
        <v>0</v>
      </c>
      <c r="E21" s="5">
        <v>10000</v>
      </c>
      <c r="F21" s="5">
        <v>2</v>
      </c>
      <c r="G21" s="22">
        <f t="shared" si="0"/>
        <v>20000</v>
      </c>
      <c r="H21" s="1"/>
    </row>
    <row r="22" spans="2:9" ht="15.75" thickBot="1" x14ac:dyDescent="0.3">
      <c r="B22" s="4">
        <v>1000</v>
      </c>
      <c r="C22" s="5">
        <v>0</v>
      </c>
      <c r="D22" s="23">
        <f>+B22*C22</f>
        <v>0</v>
      </c>
      <c r="E22" s="5">
        <v>20000</v>
      </c>
      <c r="F22" s="5">
        <v>1</v>
      </c>
      <c r="G22" s="22">
        <f t="shared" si="0"/>
        <v>20000</v>
      </c>
      <c r="H22" s="1"/>
    </row>
    <row r="23" spans="2:9" ht="15.75" thickBot="1" x14ac:dyDescent="0.3">
      <c r="B23" s="4"/>
      <c r="C23" s="5"/>
      <c r="D23" s="23"/>
      <c r="E23" s="5">
        <v>50000</v>
      </c>
      <c r="F23" s="5">
        <v>1</v>
      </c>
      <c r="G23" s="22">
        <f t="shared" si="0"/>
        <v>50000</v>
      </c>
      <c r="H23" s="1" t="s">
        <v>14</v>
      </c>
      <c r="I23" s="33">
        <f>D25</f>
        <v>200</v>
      </c>
    </row>
    <row r="24" spans="2:9" ht="15.75" thickBot="1" x14ac:dyDescent="0.3">
      <c r="B24" s="28"/>
      <c r="C24" s="29"/>
      <c r="D24" s="30"/>
      <c r="E24" s="29">
        <v>100000</v>
      </c>
      <c r="F24" s="29">
        <v>0</v>
      </c>
      <c r="G24" s="31">
        <f>F24*E24</f>
        <v>0</v>
      </c>
      <c r="H24" s="1"/>
    </row>
    <row r="25" spans="2:9" ht="16.5" thickTop="1" thickBot="1" x14ac:dyDescent="0.3">
      <c r="B25" s="130" t="s">
        <v>14</v>
      </c>
      <c r="C25" s="131"/>
      <c r="D25" s="26">
        <f>SUM(D18:D23)</f>
        <v>200</v>
      </c>
      <c r="E25" s="131" t="s">
        <v>15</v>
      </c>
      <c r="F25" s="131"/>
      <c r="G25" s="27">
        <f>SUM(G18:G24)</f>
        <v>92000</v>
      </c>
      <c r="H25" s="1" t="s">
        <v>16</v>
      </c>
      <c r="I25" s="24">
        <f>+D25+G25</f>
        <v>92200</v>
      </c>
    </row>
    <row r="26" spans="2:9" ht="15.75" thickTop="1" x14ac:dyDescent="0.25">
      <c r="B26" s="1"/>
      <c r="C26" s="1"/>
      <c r="D26" s="1"/>
      <c r="E26" s="1"/>
      <c r="F26" s="1"/>
      <c r="G26" s="1"/>
      <c r="H26" s="1"/>
    </row>
    <row r="27" spans="2:9" ht="15.75" thickBot="1" x14ac:dyDescent="0.3">
      <c r="B27" s="132" t="s">
        <v>17</v>
      </c>
      <c r="C27" s="132"/>
      <c r="D27" s="132"/>
      <c r="E27" s="132"/>
      <c r="F27" s="132"/>
      <c r="G27" s="132"/>
      <c r="H27" s="132"/>
      <c r="I27" s="132"/>
    </row>
    <row r="28" spans="2:9" ht="15.75" thickTop="1" x14ac:dyDescent="0.25">
      <c r="B28" s="15" t="s">
        <v>18</v>
      </c>
      <c r="C28" s="133" t="s">
        <v>19</v>
      </c>
      <c r="D28" s="134"/>
      <c r="E28" s="135"/>
      <c r="F28" s="133" t="s">
        <v>20</v>
      </c>
      <c r="G28" s="135"/>
      <c r="H28" s="16" t="s">
        <v>21</v>
      </c>
      <c r="I28" s="17" t="s">
        <v>10</v>
      </c>
    </row>
    <row r="29" spans="2:9" x14ac:dyDescent="0.25">
      <c r="B29" s="4"/>
      <c r="C29" s="123"/>
      <c r="D29" s="124"/>
      <c r="E29" s="125"/>
      <c r="F29" s="123"/>
      <c r="G29" s="125"/>
      <c r="H29" s="5"/>
      <c r="I29" s="10"/>
    </row>
    <row r="30" spans="2:9" x14ac:dyDescent="0.25">
      <c r="B30" s="4"/>
      <c r="C30" s="123"/>
      <c r="D30" s="124"/>
      <c r="E30" s="125"/>
      <c r="F30" s="123"/>
      <c r="G30" s="125"/>
      <c r="H30" s="5"/>
      <c r="I30" s="10"/>
    </row>
    <row r="31" spans="2:9" x14ac:dyDescent="0.25">
      <c r="B31" s="4"/>
      <c r="C31" s="123"/>
      <c r="D31" s="124"/>
      <c r="E31" s="125"/>
      <c r="F31" s="123"/>
      <c r="G31" s="125"/>
      <c r="H31" s="5"/>
      <c r="I31" s="10"/>
    </row>
    <row r="32" spans="2:9" ht="15.75" thickBot="1" x14ac:dyDescent="0.3">
      <c r="B32" s="11"/>
      <c r="C32" s="116"/>
      <c r="D32" s="117"/>
      <c r="E32" s="118"/>
      <c r="F32" s="116"/>
      <c r="G32" s="118"/>
      <c r="H32" s="12"/>
      <c r="I32" s="20"/>
    </row>
    <row r="33" spans="2:11" ht="16.5" thickTop="1" thickBot="1" x14ac:dyDescent="0.3">
      <c r="B33" s="11"/>
      <c r="C33" s="116"/>
      <c r="D33" s="117"/>
      <c r="E33" s="118"/>
      <c r="F33" s="12" t="s">
        <v>22</v>
      </c>
      <c r="G33" s="12"/>
      <c r="H33" s="18"/>
      <c r="I33" s="9"/>
    </row>
    <row r="34" spans="2:11" ht="16.5" thickTop="1" thickBot="1" x14ac:dyDescent="0.3">
      <c r="B34" s="13"/>
      <c r="C34" s="119"/>
      <c r="D34" s="120"/>
      <c r="E34" s="121"/>
      <c r="F34" s="14" t="s">
        <v>23</v>
      </c>
      <c r="G34" s="14"/>
      <c r="H34" s="19"/>
      <c r="I34" s="21"/>
    </row>
    <row r="35" spans="2:11" ht="16.5" thickTop="1" thickBot="1" x14ac:dyDescent="0.3"/>
    <row r="36" spans="2:11" ht="16.5" thickTop="1" thickBot="1" x14ac:dyDescent="0.3">
      <c r="D36" s="3" t="s">
        <v>24</v>
      </c>
      <c r="E36" s="3"/>
      <c r="F36" s="3"/>
      <c r="G36" s="3"/>
      <c r="H36" s="3"/>
      <c r="I36" s="24">
        <f>+I25+I34</f>
        <v>92200</v>
      </c>
    </row>
    <row r="37" spans="2:11" ht="16.5" thickTop="1" thickBot="1" x14ac:dyDescent="0.3">
      <c r="D37" s="3"/>
      <c r="E37" s="3" t="s">
        <v>25</v>
      </c>
      <c r="F37" s="3"/>
      <c r="G37" s="3"/>
      <c r="H37" s="3"/>
      <c r="I37" s="24">
        <f>+I13</f>
        <v>92158.740000002086</v>
      </c>
    </row>
    <row r="38" spans="2:11" ht="16.5" thickTop="1" thickBot="1" x14ac:dyDescent="0.3">
      <c r="D38" s="3"/>
      <c r="E38" s="3"/>
      <c r="F38" s="3" t="s">
        <v>26</v>
      </c>
      <c r="G38" s="3"/>
      <c r="H38" s="3"/>
      <c r="I38" s="24">
        <f>I36-I37</f>
        <v>41.259999997913837</v>
      </c>
    </row>
    <row r="39" spans="2:11" ht="15.75" thickTop="1" x14ac:dyDescent="0.25">
      <c r="K39" s="25"/>
    </row>
    <row r="40" spans="2:11" x14ac:dyDescent="0.25">
      <c r="B40" s="115" t="s">
        <v>54</v>
      </c>
      <c r="C40" s="115"/>
      <c r="D40" s="115"/>
      <c r="E40" s="115"/>
      <c r="F40" s="115"/>
      <c r="G40" s="115"/>
      <c r="H40" s="115"/>
      <c r="I40" s="115"/>
    </row>
    <row r="41" spans="2:11" x14ac:dyDescent="0.25">
      <c r="B41" s="115"/>
      <c r="C41" s="115"/>
      <c r="D41" s="115"/>
      <c r="E41" s="115"/>
      <c r="F41" s="115"/>
      <c r="G41" s="115"/>
      <c r="H41" s="115"/>
      <c r="I41" s="115"/>
    </row>
    <row r="43" spans="2:11" x14ac:dyDescent="0.25">
      <c r="B43" t="s">
        <v>33</v>
      </c>
      <c r="H43" t="s">
        <v>33</v>
      </c>
    </row>
    <row r="44" spans="2:11" x14ac:dyDescent="0.25">
      <c r="B44" s="111" t="s">
        <v>29</v>
      </c>
      <c r="C44" s="111"/>
      <c r="D44" s="111"/>
      <c r="H44" s="111" t="s">
        <v>39</v>
      </c>
      <c r="I44" s="111"/>
    </row>
    <row r="45" spans="2:11" x14ac:dyDescent="0.25">
      <c r="B45" s="112" t="s">
        <v>28</v>
      </c>
      <c r="C45" s="112"/>
      <c r="D45" s="112"/>
      <c r="H45" s="122" t="s">
        <v>30</v>
      </c>
      <c r="I45" s="122"/>
    </row>
    <row r="46" spans="2:11" x14ac:dyDescent="0.25">
      <c r="E46" t="s">
        <v>34</v>
      </c>
    </row>
    <row r="47" spans="2:11" x14ac:dyDescent="0.25">
      <c r="E47" s="111" t="s">
        <v>31</v>
      </c>
      <c r="F47" s="111"/>
      <c r="G47" s="111"/>
    </row>
    <row r="48" spans="2:11" x14ac:dyDescent="0.25">
      <c r="E48" s="112" t="s">
        <v>32</v>
      </c>
      <c r="F48" s="112"/>
      <c r="G48" s="112"/>
    </row>
  </sheetData>
  <mergeCells count="29">
    <mergeCell ref="C29:E29"/>
    <mergeCell ref="F29:G29"/>
    <mergeCell ref="B3:H3"/>
    <mergeCell ref="B5:I5"/>
    <mergeCell ref="B6:I6"/>
    <mergeCell ref="B15:G15"/>
    <mergeCell ref="B16:D16"/>
    <mergeCell ref="E16:G16"/>
    <mergeCell ref="B25:C25"/>
    <mergeCell ref="E25:F25"/>
    <mergeCell ref="B27:I27"/>
    <mergeCell ref="C28:E28"/>
    <mergeCell ref="F28:G28"/>
    <mergeCell ref="E47:G47"/>
    <mergeCell ref="E48:G48"/>
    <mergeCell ref="B9:H9"/>
    <mergeCell ref="B40:I41"/>
    <mergeCell ref="C33:E33"/>
    <mergeCell ref="C34:E34"/>
    <mergeCell ref="B44:D44"/>
    <mergeCell ref="H44:I44"/>
    <mergeCell ref="B45:D45"/>
    <mergeCell ref="H45:I45"/>
    <mergeCell ref="C30:E30"/>
    <mergeCell ref="F30:G30"/>
    <mergeCell ref="C31:E31"/>
    <mergeCell ref="F31:G31"/>
    <mergeCell ref="C32:E32"/>
    <mergeCell ref="F32:G32"/>
  </mergeCells>
  <pageMargins left="0.7" right="0.7" top="0.75" bottom="0.75" header="0.3" footer="0.3"/>
  <pageSetup scale="9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8"/>
  <sheetViews>
    <sheetView topLeftCell="A10" zoomScaleNormal="100" workbookViewId="0">
      <selection activeCell="I10" sqref="I10"/>
    </sheetView>
  </sheetViews>
  <sheetFormatPr baseColWidth="10" defaultRowHeight="15" x14ac:dyDescent="0.25"/>
  <cols>
    <col min="1" max="1" width="4.28515625" customWidth="1"/>
    <col min="2" max="2" width="7.140625" customWidth="1"/>
    <col min="3" max="3" width="9.5703125" customWidth="1"/>
    <col min="5" max="5" width="8.28515625" customWidth="1"/>
    <col min="6" max="6" width="10" customWidth="1"/>
    <col min="7" max="7" width="12.140625" customWidth="1"/>
    <col min="8" max="8" width="13.140625" customWidth="1"/>
    <col min="9" max="9" width="17.85546875" customWidth="1"/>
    <col min="10" max="10" width="14.28515625" customWidth="1"/>
    <col min="11" max="11" width="15.28515625" bestFit="1" customWidth="1"/>
    <col min="14" max="14" width="15.140625" bestFit="1" customWidth="1"/>
  </cols>
  <sheetData>
    <row r="1" spans="2:14" x14ac:dyDescent="0.25">
      <c r="B1" s="3" t="s">
        <v>0</v>
      </c>
      <c r="C1" s="3"/>
      <c r="D1" s="3"/>
      <c r="E1" s="3"/>
      <c r="F1" s="3"/>
      <c r="G1" s="3"/>
      <c r="H1" s="3"/>
    </row>
    <row r="3" spans="2:14" x14ac:dyDescent="0.25">
      <c r="B3" s="111" t="s">
        <v>1</v>
      </c>
      <c r="C3" s="111"/>
      <c r="D3" s="111"/>
      <c r="E3" s="111"/>
      <c r="F3" s="111"/>
      <c r="G3" s="111"/>
      <c r="H3" s="111"/>
    </row>
    <row r="5" spans="2:14" ht="15" customHeight="1" x14ac:dyDescent="0.25">
      <c r="B5" s="115" t="s">
        <v>65</v>
      </c>
      <c r="C5" s="115"/>
      <c r="D5" s="115"/>
      <c r="E5" s="115"/>
      <c r="F5" s="115"/>
      <c r="G5" s="115"/>
      <c r="H5" s="115"/>
      <c r="I5" s="115"/>
    </row>
    <row r="6" spans="2:14" ht="12" customHeight="1" x14ac:dyDescent="0.25">
      <c r="B6" s="115"/>
      <c r="C6" s="115"/>
      <c r="D6" s="115"/>
      <c r="E6" s="115"/>
      <c r="F6" s="115"/>
      <c r="G6" s="115"/>
      <c r="H6" s="115"/>
      <c r="I6" s="115"/>
    </row>
    <row r="8" spans="2:14" ht="15.75" thickBot="1" x14ac:dyDescent="0.3"/>
    <row r="9" spans="2:14" ht="16.5" thickTop="1" thickBot="1" x14ac:dyDescent="0.3">
      <c r="B9" s="113" t="s">
        <v>66</v>
      </c>
      <c r="C9" s="113"/>
      <c r="D9" s="113"/>
      <c r="E9" s="113"/>
      <c r="F9" s="113"/>
      <c r="G9" s="113"/>
      <c r="H9" s="114"/>
      <c r="I9" s="2">
        <v>37.26</v>
      </c>
    </row>
    <row r="10" spans="2:14" ht="16.5" thickTop="1" thickBot="1" x14ac:dyDescent="0.3">
      <c r="B10" s="1" t="s">
        <v>63</v>
      </c>
      <c r="C10" s="1"/>
      <c r="D10" s="1"/>
      <c r="E10" s="1"/>
      <c r="F10" s="1"/>
      <c r="G10" s="1"/>
      <c r="I10" s="2">
        <v>8487700</v>
      </c>
      <c r="J10" s="35"/>
      <c r="N10" s="34"/>
    </row>
    <row r="11" spans="2:14" ht="16.5" thickTop="1" thickBot="1" x14ac:dyDescent="0.3">
      <c r="B11" s="1" t="s">
        <v>4</v>
      </c>
      <c r="C11" s="1"/>
      <c r="D11" s="1"/>
      <c r="E11" s="1"/>
      <c r="F11" s="1"/>
      <c r="G11" s="1"/>
      <c r="I11" s="2">
        <v>6779400</v>
      </c>
    </row>
    <row r="12" spans="2:14" ht="16.5" thickTop="1" thickBot="1" x14ac:dyDescent="0.3">
      <c r="B12" s="1" t="s">
        <v>5</v>
      </c>
      <c r="C12" s="1"/>
      <c r="D12" s="1"/>
      <c r="E12" s="1"/>
      <c r="F12" s="1"/>
      <c r="G12" s="1"/>
      <c r="I12" s="2">
        <v>1042046</v>
      </c>
    </row>
    <row r="13" spans="2:14" ht="16.5" thickTop="1" thickBot="1" x14ac:dyDescent="0.3">
      <c r="B13" s="1" t="s">
        <v>6</v>
      </c>
      <c r="C13" s="1"/>
      <c r="D13" s="1"/>
      <c r="E13" s="1"/>
      <c r="F13" s="1"/>
      <c r="G13" s="1"/>
      <c r="I13" s="2">
        <f>(I9+I10)-(I11+I12)</f>
        <v>666291.25999999978</v>
      </c>
    </row>
    <row r="14" spans="2:14" ht="15.75" thickTop="1" x14ac:dyDescent="0.25">
      <c r="B14" s="1"/>
      <c r="C14" s="1"/>
      <c r="D14" s="1"/>
      <c r="E14" s="1"/>
      <c r="F14" s="1"/>
      <c r="G14" s="1"/>
      <c r="H14" s="1"/>
    </row>
    <row r="15" spans="2:14" ht="15.75" thickBot="1" x14ac:dyDescent="0.3">
      <c r="B15" s="126" t="s">
        <v>7</v>
      </c>
      <c r="C15" s="126"/>
      <c r="D15" s="126"/>
      <c r="E15" s="126"/>
      <c r="F15" s="126"/>
      <c r="G15" s="126"/>
      <c r="H15" s="1"/>
    </row>
    <row r="16" spans="2:14" ht="16.5" thickTop="1" thickBot="1" x14ac:dyDescent="0.3">
      <c r="B16" s="127" t="s">
        <v>8</v>
      </c>
      <c r="C16" s="128"/>
      <c r="D16" s="128"/>
      <c r="E16" s="128" t="s">
        <v>9</v>
      </c>
      <c r="F16" s="128"/>
      <c r="G16" s="129"/>
      <c r="H16" s="1"/>
    </row>
    <row r="17" spans="2:9" ht="15.75" thickTop="1" x14ac:dyDescent="0.25">
      <c r="B17" s="6" t="s">
        <v>10</v>
      </c>
      <c r="C17" s="7" t="s">
        <v>11</v>
      </c>
      <c r="D17" s="7" t="s">
        <v>12</v>
      </c>
      <c r="E17" s="7" t="s">
        <v>10</v>
      </c>
      <c r="F17" s="7" t="s">
        <v>11</v>
      </c>
      <c r="G17" s="8" t="s">
        <v>13</v>
      </c>
      <c r="H17" s="1"/>
    </row>
    <row r="18" spans="2:9" x14ac:dyDescent="0.25">
      <c r="B18" s="4">
        <v>50</v>
      </c>
      <c r="C18" s="5">
        <v>1</v>
      </c>
      <c r="D18" s="23">
        <f>C18*B18</f>
        <v>50</v>
      </c>
      <c r="E18" s="5">
        <v>1000</v>
      </c>
      <c r="F18" s="5">
        <v>0</v>
      </c>
      <c r="G18" s="22">
        <f t="shared" ref="G18:G23" si="0">+E18*F18</f>
        <v>0</v>
      </c>
      <c r="H18" s="1"/>
    </row>
    <row r="19" spans="2:9" x14ac:dyDescent="0.25">
      <c r="B19" s="4">
        <v>100</v>
      </c>
      <c r="C19" s="5">
        <v>7</v>
      </c>
      <c r="D19" s="23">
        <f>+B19*C19</f>
        <v>700</v>
      </c>
      <c r="E19" s="5">
        <v>2000</v>
      </c>
      <c r="F19" s="5">
        <v>0</v>
      </c>
      <c r="G19" s="22">
        <f t="shared" si="0"/>
        <v>0</v>
      </c>
      <c r="H19" s="1"/>
    </row>
    <row r="20" spans="2:9" x14ac:dyDescent="0.25">
      <c r="B20" s="4">
        <v>200</v>
      </c>
      <c r="C20" s="5">
        <v>1</v>
      </c>
      <c r="D20" s="23">
        <f>+B20*C20</f>
        <v>200</v>
      </c>
      <c r="E20" s="5">
        <v>5000</v>
      </c>
      <c r="F20" s="5">
        <v>2</v>
      </c>
      <c r="G20" s="22">
        <f t="shared" si="0"/>
        <v>10000</v>
      </c>
      <c r="H20" s="1"/>
    </row>
    <row r="21" spans="2:9" x14ac:dyDescent="0.25">
      <c r="B21" s="4">
        <v>500</v>
      </c>
      <c r="C21" s="5">
        <v>2</v>
      </c>
      <c r="D21" s="23">
        <f>+B21*C21</f>
        <v>1000</v>
      </c>
      <c r="E21" s="5">
        <v>10000</v>
      </c>
      <c r="F21" s="5">
        <v>1</v>
      </c>
      <c r="G21" s="22">
        <f t="shared" si="0"/>
        <v>10000</v>
      </c>
      <c r="H21" s="1"/>
    </row>
    <row r="22" spans="2:9" ht="15.75" thickBot="1" x14ac:dyDescent="0.3">
      <c r="B22" s="4">
        <v>1000</v>
      </c>
      <c r="C22" s="5">
        <v>0</v>
      </c>
      <c r="D22" s="23">
        <f>+B22*C22</f>
        <v>0</v>
      </c>
      <c r="E22" s="5">
        <v>20000</v>
      </c>
      <c r="F22" s="5">
        <v>0</v>
      </c>
      <c r="G22" s="22">
        <f t="shared" si="0"/>
        <v>0</v>
      </c>
      <c r="H22" s="1"/>
    </row>
    <row r="23" spans="2:9" ht="15.75" thickBot="1" x14ac:dyDescent="0.3">
      <c r="B23" s="4"/>
      <c r="C23" s="5"/>
      <c r="D23" s="23"/>
      <c r="E23" s="5">
        <v>50000</v>
      </c>
      <c r="F23" s="5">
        <v>15</v>
      </c>
      <c r="G23" s="22">
        <f t="shared" si="0"/>
        <v>750000</v>
      </c>
      <c r="H23" s="1" t="s">
        <v>14</v>
      </c>
      <c r="I23" s="33">
        <f>D25</f>
        <v>1950</v>
      </c>
    </row>
    <row r="24" spans="2:9" ht="15.75" thickBot="1" x14ac:dyDescent="0.3">
      <c r="B24" s="28"/>
      <c r="C24" s="29"/>
      <c r="D24" s="30"/>
      <c r="E24" s="29">
        <v>100000</v>
      </c>
      <c r="F24" s="29">
        <v>0</v>
      </c>
      <c r="G24" s="31">
        <f>F24*E24</f>
        <v>0</v>
      </c>
      <c r="H24" s="1"/>
    </row>
    <row r="25" spans="2:9" ht="16.5" thickTop="1" thickBot="1" x14ac:dyDescent="0.3">
      <c r="B25" s="130" t="s">
        <v>14</v>
      </c>
      <c r="C25" s="131"/>
      <c r="D25" s="26">
        <f>SUM(D18:D23)</f>
        <v>1950</v>
      </c>
      <c r="E25" s="131" t="s">
        <v>15</v>
      </c>
      <c r="F25" s="131"/>
      <c r="G25" s="27">
        <f>SUM(G18:G24)</f>
        <v>770000</v>
      </c>
      <c r="H25" s="1" t="s">
        <v>16</v>
      </c>
      <c r="I25" s="24">
        <f>+D25+G25</f>
        <v>771950</v>
      </c>
    </row>
    <row r="26" spans="2:9" ht="15.75" thickTop="1" x14ac:dyDescent="0.25">
      <c r="B26" s="1"/>
      <c r="C26" s="1"/>
      <c r="D26" s="1"/>
      <c r="E26" s="1"/>
      <c r="F26" s="1"/>
      <c r="G26" s="1"/>
      <c r="H26" s="1"/>
    </row>
    <row r="27" spans="2:9" ht="15.75" thickBot="1" x14ac:dyDescent="0.3">
      <c r="B27" s="132" t="s">
        <v>17</v>
      </c>
      <c r="C27" s="132"/>
      <c r="D27" s="132"/>
      <c r="E27" s="132"/>
      <c r="F27" s="132"/>
      <c r="G27" s="132"/>
      <c r="H27" s="132"/>
      <c r="I27" s="132"/>
    </row>
    <row r="28" spans="2:9" ht="15.75" thickTop="1" x14ac:dyDescent="0.25">
      <c r="B28" s="15" t="s">
        <v>18</v>
      </c>
      <c r="C28" s="133" t="s">
        <v>19</v>
      </c>
      <c r="D28" s="134"/>
      <c r="E28" s="135"/>
      <c r="F28" s="133" t="s">
        <v>20</v>
      </c>
      <c r="G28" s="135"/>
      <c r="H28" s="16" t="s">
        <v>21</v>
      </c>
      <c r="I28" s="17" t="s">
        <v>10</v>
      </c>
    </row>
    <row r="29" spans="2:9" x14ac:dyDescent="0.25">
      <c r="B29" s="4"/>
      <c r="C29" s="123"/>
      <c r="D29" s="124"/>
      <c r="E29" s="125"/>
      <c r="F29" s="123"/>
      <c r="G29" s="125"/>
      <c r="H29" s="5"/>
      <c r="I29" s="10"/>
    </row>
    <row r="30" spans="2:9" x14ac:dyDescent="0.25">
      <c r="B30" s="4"/>
      <c r="C30" s="123"/>
      <c r="D30" s="124"/>
      <c r="E30" s="125"/>
      <c r="F30" s="123"/>
      <c r="G30" s="125"/>
      <c r="H30" s="5"/>
      <c r="I30" s="10"/>
    </row>
    <row r="31" spans="2:9" x14ac:dyDescent="0.25">
      <c r="B31" s="4"/>
      <c r="C31" s="123"/>
      <c r="D31" s="124"/>
      <c r="E31" s="125"/>
      <c r="F31" s="123"/>
      <c r="G31" s="125"/>
      <c r="H31" s="5"/>
      <c r="I31" s="10"/>
    </row>
    <row r="32" spans="2:9" ht="15.75" thickBot="1" x14ac:dyDescent="0.3">
      <c r="B32" s="11"/>
      <c r="C32" s="116"/>
      <c r="D32" s="117"/>
      <c r="E32" s="118"/>
      <c r="F32" s="116"/>
      <c r="G32" s="118"/>
      <c r="H32" s="12"/>
      <c r="I32" s="20"/>
    </row>
    <row r="33" spans="2:11" ht="16.5" thickTop="1" thickBot="1" x14ac:dyDescent="0.3">
      <c r="B33" s="11"/>
      <c r="C33" s="116"/>
      <c r="D33" s="117"/>
      <c r="E33" s="118"/>
      <c r="F33" s="12" t="s">
        <v>22</v>
      </c>
      <c r="G33" s="12"/>
      <c r="H33" s="18"/>
      <c r="I33" s="9"/>
    </row>
    <row r="34" spans="2:11" ht="16.5" thickTop="1" thickBot="1" x14ac:dyDescent="0.3">
      <c r="B34" s="13"/>
      <c r="C34" s="119"/>
      <c r="D34" s="120"/>
      <c r="E34" s="121"/>
      <c r="F34" s="14" t="s">
        <v>23</v>
      </c>
      <c r="G34" s="14"/>
      <c r="H34" s="19"/>
      <c r="I34" s="21"/>
    </row>
    <row r="35" spans="2:11" ht="16.5" thickTop="1" thickBot="1" x14ac:dyDescent="0.3"/>
    <row r="36" spans="2:11" ht="16.5" thickTop="1" thickBot="1" x14ac:dyDescent="0.3">
      <c r="D36" s="3" t="s">
        <v>24</v>
      </c>
      <c r="E36" s="3"/>
      <c r="F36" s="3"/>
      <c r="G36" s="3"/>
      <c r="H36" s="3"/>
      <c r="I36" s="24">
        <f>+I25+I34</f>
        <v>771950</v>
      </c>
    </row>
    <row r="37" spans="2:11" ht="16.5" thickTop="1" thickBot="1" x14ac:dyDescent="0.3">
      <c r="D37" s="3"/>
      <c r="E37" s="3" t="s">
        <v>25</v>
      </c>
      <c r="F37" s="3"/>
      <c r="G37" s="3"/>
      <c r="H37" s="3"/>
      <c r="I37" s="24">
        <f>+I13</f>
        <v>666291.25999999978</v>
      </c>
    </row>
    <row r="38" spans="2:11" ht="16.5" thickTop="1" thickBot="1" x14ac:dyDescent="0.3">
      <c r="D38" s="3"/>
      <c r="E38" s="3"/>
      <c r="F38" s="3" t="s">
        <v>26</v>
      </c>
      <c r="G38" s="3"/>
      <c r="H38" s="3"/>
      <c r="I38" s="24">
        <f>+I36-I37</f>
        <v>105658.74000000022</v>
      </c>
    </row>
    <row r="39" spans="2:11" ht="15.75" thickTop="1" x14ac:dyDescent="0.25">
      <c r="K39" s="25"/>
    </row>
    <row r="40" spans="2:11" x14ac:dyDescent="0.25">
      <c r="B40" s="115" t="s">
        <v>64</v>
      </c>
      <c r="C40" s="115"/>
      <c r="D40" s="115"/>
      <c r="E40" s="115"/>
      <c r="F40" s="115"/>
      <c r="G40" s="115"/>
      <c r="H40" s="115"/>
      <c r="I40" s="115"/>
    </row>
    <row r="41" spans="2:11" x14ac:dyDescent="0.25">
      <c r="B41" s="115"/>
      <c r="C41" s="115"/>
      <c r="D41" s="115"/>
      <c r="E41" s="115"/>
      <c r="F41" s="115"/>
      <c r="G41" s="115"/>
      <c r="H41" s="115"/>
      <c r="I41" s="115"/>
    </row>
    <row r="43" spans="2:11" x14ac:dyDescent="0.25">
      <c r="B43" t="s">
        <v>33</v>
      </c>
      <c r="H43" t="s">
        <v>33</v>
      </c>
    </row>
    <row r="44" spans="2:11" x14ac:dyDescent="0.25">
      <c r="B44" s="111" t="s">
        <v>29</v>
      </c>
      <c r="C44" s="111"/>
      <c r="D44" s="111"/>
      <c r="H44" s="111" t="s">
        <v>39</v>
      </c>
      <c r="I44" s="111"/>
    </row>
    <row r="45" spans="2:11" x14ac:dyDescent="0.25">
      <c r="B45" s="112" t="s">
        <v>28</v>
      </c>
      <c r="C45" s="112"/>
      <c r="D45" s="112"/>
      <c r="H45" s="122" t="s">
        <v>30</v>
      </c>
      <c r="I45" s="122"/>
    </row>
    <row r="46" spans="2:11" x14ac:dyDescent="0.25">
      <c r="E46" t="s">
        <v>34</v>
      </c>
    </row>
    <row r="47" spans="2:11" x14ac:dyDescent="0.25">
      <c r="E47" s="111" t="s">
        <v>31</v>
      </c>
      <c r="F47" s="111"/>
      <c r="G47" s="111"/>
    </row>
    <row r="48" spans="2:11" x14ac:dyDescent="0.25">
      <c r="E48" s="112" t="s">
        <v>32</v>
      </c>
      <c r="F48" s="112"/>
      <c r="G48" s="112"/>
    </row>
  </sheetData>
  <mergeCells count="28">
    <mergeCell ref="C29:E29"/>
    <mergeCell ref="F29:G29"/>
    <mergeCell ref="B3:H3"/>
    <mergeCell ref="B5:I6"/>
    <mergeCell ref="B9:H9"/>
    <mergeCell ref="B15:G15"/>
    <mergeCell ref="B16:D16"/>
    <mergeCell ref="E16:G16"/>
    <mergeCell ref="B25:C25"/>
    <mergeCell ref="E25:F25"/>
    <mergeCell ref="B27:I27"/>
    <mergeCell ref="C28:E28"/>
    <mergeCell ref="F28:G28"/>
    <mergeCell ref="C30:E30"/>
    <mergeCell ref="F30:G30"/>
    <mergeCell ref="C31:E31"/>
    <mergeCell ref="F31:G31"/>
    <mergeCell ref="C32:E32"/>
    <mergeCell ref="F32:G32"/>
    <mergeCell ref="E47:G47"/>
    <mergeCell ref="E48:G48"/>
    <mergeCell ref="C33:E33"/>
    <mergeCell ref="C34:E34"/>
    <mergeCell ref="B40:I41"/>
    <mergeCell ref="B44:D44"/>
    <mergeCell ref="H44:I44"/>
    <mergeCell ref="B45:D45"/>
    <mergeCell ref="H45:I45"/>
  </mergeCells>
  <pageMargins left="0.7" right="0.7" top="0.75" bottom="0.75" header="0.3" footer="0.3"/>
  <pageSetup scale="9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9"/>
  <sheetViews>
    <sheetView topLeftCell="A7" zoomScaleNormal="100" workbookViewId="0">
      <selection activeCell="K29" sqref="K29"/>
    </sheetView>
  </sheetViews>
  <sheetFormatPr baseColWidth="10" defaultRowHeight="15" x14ac:dyDescent="0.25"/>
  <cols>
    <col min="1" max="1" width="4.28515625" customWidth="1"/>
    <col min="2" max="2" width="7.140625" customWidth="1"/>
    <col min="3" max="3" width="9.5703125" customWidth="1"/>
    <col min="5" max="5" width="8.28515625" customWidth="1"/>
    <col min="6" max="6" width="10" customWidth="1"/>
    <col min="7" max="7" width="12.140625" customWidth="1"/>
    <col min="8" max="8" width="13.140625" customWidth="1"/>
    <col min="9" max="9" width="17.85546875" customWidth="1"/>
    <col min="10" max="10" width="14.28515625" customWidth="1"/>
    <col min="11" max="11" width="15.28515625" bestFit="1" customWidth="1"/>
    <col min="14" max="14" width="15.140625" bestFit="1" customWidth="1"/>
  </cols>
  <sheetData>
    <row r="1" spans="2:14" x14ac:dyDescent="0.25">
      <c r="B1" s="3" t="s">
        <v>0</v>
      </c>
      <c r="C1" s="3"/>
      <c r="D1" s="3"/>
      <c r="E1" s="3"/>
      <c r="F1" s="3"/>
      <c r="G1" s="3"/>
      <c r="H1" s="3"/>
    </row>
    <row r="3" spans="2:14" x14ac:dyDescent="0.25">
      <c r="B3" s="111" t="s">
        <v>1</v>
      </c>
      <c r="C3" s="111"/>
      <c r="D3" s="111"/>
      <c r="E3" s="111"/>
      <c r="F3" s="111"/>
      <c r="G3" s="111"/>
      <c r="H3" s="111"/>
    </row>
    <row r="5" spans="2:14" ht="15" customHeight="1" x14ac:dyDescent="0.25">
      <c r="B5" s="115" t="s">
        <v>70</v>
      </c>
      <c r="C5" s="115"/>
      <c r="D5" s="115"/>
      <c r="E5" s="115"/>
      <c r="F5" s="115"/>
      <c r="G5" s="115"/>
      <c r="H5" s="115"/>
      <c r="I5" s="115"/>
    </row>
    <row r="6" spans="2:14" ht="12" customHeight="1" x14ac:dyDescent="0.25">
      <c r="B6" s="115"/>
      <c r="C6" s="115"/>
      <c r="D6" s="115"/>
      <c r="E6" s="115"/>
      <c r="F6" s="115"/>
      <c r="G6" s="115"/>
      <c r="H6" s="115"/>
      <c r="I6" s="115"/>
    </row>
    <row r="8" spans="2:14" ht="15.75" thickBot="1" x14ac:dyDescent="0.3"/>
    <row r="9" spans="2:14" ht="16.5" thickTop="1" thickBot="1" x14ac:dyDescent="0.3">
      <c r="B9" s="113" t="s">
        <v>71</v>
      </c>
      <c r="C9" s="113"/>
      <c r="D9" s="113"/>
      <c r="E9" s="113"/>
      <c r="F9" s="113"/>
      <c r="G9" s="113"/>
      <c r="H9" s="114"/>
      <c r="I9" s="2">
        <v>529</v>
      </c>
    </row>
    <row r="10" spans="2:14" ht="16.5" thickTop="1" thickBot="1" x14ac:dyDescent="0.3">
      <c r="B10" s="1" t="s">
        <v>63</v>
      </c>
      <c r="C10" s="1"/>
      <c r="D10" s="1"/>
      <c r="E10" s="1"/>
      <c r="F10" s="1"/>
      <c r="G10" s="1"/>
      <c r="I10" s="2">
        <v>26573100</v>
      </c>
      <c r="J10" s="35"/>
      <c r="N10" s="34"/>
    </row>
    <row r="11" spans="2:14" ht="16.5" thickTop="1" thickBot="1" x14ac:dyDescent="0.3">
      <c r="B11" s="1" t="s">
        <v>4</v>
      </c>
      <c r="C11" s="1"/>
      <c r="D11" s="1"/>
      <c r="E11" s="1"/>
      <c r="F11" s="1"/>
      <c r="G11" s="1"/>
      <c r="I11" s="2">
        <v>26573600</v>
      </c>
    </row>
    <row r="12" spans="2:14" ht="16.5" thickTop="1" thickBot="1" x14ac:dyDescent="0.3">
      <c r="B12" s="1" t="s">
        <v>5</v>
      </c>
      <c r="C12" s="1"/>
      <c r="D12" s="1"/>
      <c r="E12" s="1"/>
      <c r="F12" s="1"/>
      <c r="G12" s="1"/>
      <c r="I12" s="2">
        <v>0</v>
      </c>
    </row>
    <row r="13" spans="2:14" ht="16.5" thickTop="1" thickBot="1" x14ac:dyDescent="0.3">
      <c r="B13" s="1" t="s">
        <v>6</v>
      </c>
      <c r="C13" s="1"/>
      <c r="D13" s="1"/>
      <c r="E13" s="1"/>
      <c r="F13" s="1"/>
      <c r="G13" s="1"/>
      <c r="I13" s="2">
        <f>(I9+I10)-(I11+I12)</f>
        <v>29</v>
      </c>
    </row>
    <row r="14" spans="2:14" ht="15.75" thickTop="1" x14ac:dyDescent="0.25">
      <c r="B14" s="1"/>
      <c r="C14" s="1"/>
      <c r="D14" s="1"/>
      <c r="E14" s="1"/>
      <c r="F14" s="1"/>
      <c r="G14" s="1"/>
      <c r="H14" s="1"/>
    </row>
    <row r="15" spans="2:14" ht="15.75" thickBot="1" x14ac:dyDescent="0.3">
      <c r="B15" s="126" t="s">
        <v>7</v>
      </c>
      <c r="C15" s="126"/>
      <c r="D15" s="126"/>
      <c r="E15" s="126"/>
      <c r="F15" s="126"/>
      <c r="G15" s="126"/>
      <c r="H15" s="1"/>
    </row>
    <row r="16" spans="2:14" ht="16.5" thickTop="1" thickBot="1" x14ac:dyDescent="0.3">
      <c r="B16" s="127" t="s">
        <v>8</v>
      </c>
      <c r="C16" s="128"/>
      <c r="D16" s="128"/>
      <c r="E16" s="128" t="s">
        <v>9</v>
      </c>
      <c r="F16" s="128"/>
      <c r="G16" s="129"/>
      <c r="H16" s="1"/>
    </row>
    <row r="17" spans="2:9" ht="15.75" thickTop="1" x14ac:dyDescent="0.25">
      <c r="B17" s="6" t="s">
        <v>10</v>
      </c>
      <c r="C17" s="7" t="s">
        <v>11</v>
      </c>
      <c r="D17" s="7" t="s">
        <v>12</v>
      </c>
      <c r="E17" s="7" t="s">
        <v>10</v>
      </c>
      <c r="F17" s="7" t="s">
        <v>11</v>
      </c>
      <c r="G17" s="8" t="s">
        <v>13</v>
      </c>
      <c r="H17" s="1"/>
    </row>
    <row r="18" spans="2:9" x14ac:dyDescent="0.25">
      <c r="B18" s="4">
        <v>50</v>
      </c>
      <c r="C18" s="5">
        <v>1</v>
      </c>
      <c r="D18" s="23">
        <f>C18*B18</f>
        <v>50</v>
      </c>
      <c r="E18" s="5">
        <v>1000</v>
      </c>
      <c r="F18" s="5">
        <v>0</v>
      </c>
      <c r="G18" s="22">
        <f t="shared" ref="G18:G23" si="0">+E18*F18</f>
        <v>0</v>
      </c>
      <c r="H18" s="1"/>
    </row>
    <row r="19" spans="2:9" x14ac:dyDescent="0.25">
      <c r="B19" s="4">
        <v>100</v>
      </c>
      <c r="C19" s="5">
        <v>0</v>
      </c>
      <c r="D19" s="23">
        <f>+B19*C19</f>
        <v>0</v>
      </c>
      <c r="E19" s="5">
        <v>2000</v>
      </c>
      <c r="F19" s="5">
        <v>0</v>
      </c>
      <c r="G19" s="22">
        <f t="shared" si="0"/>
        <v>0</v>
      </c>
      <c r="H19" s="1"/>
    </row>
    <row r="20" spans="2:9" x14ac:dyDescent="0.25">
      <c r="B20" s="4">
        <v>200</v>
      </c>
      <c r="C20" s="5">
        <v>0</v>
      </c>
      <c r="D20" s="23">
        <f>+B20*C20</f>
        <v>0</v>
      </c>
      <c r="E20" s="5">
        <v>5000</v>
      </c>
      <c r="F20" s="5">
        <v>0</v>
      </c>
      <c r="G20" s="22">
        <f t="shared" si="0"/>
        <v>0</v>
      </c>
      <c r="H20" s="1"/>
    </row>
    <row r="21" spans="2:9" x14ac:dyDescent="0.25">
      <c r="B21" s="4">
        <v>500</v>
      </c>
      <c r="C21" s="5">
        <v>0</v>
      </c>
      <c r="D21" s="23">
        <f>+B21*C21</f>
        <v>0</v>
      </c>
      <c r="E21" s="5">
        <v>10000</v>
      </c>
      <c r="F21" s="5">
        <v>0</v>
      </c>
      <c r="G21" s="22">
        <f t="shared" si="0"/>
        <v>0</v>
      </c>
      <c r="H21" s="1"/>
    </row>
    <row r="22" spans="2:9" ht="15.75" thickBot="1" x14ac:dyDescent="0.3">
      <c r="B22" s="4">
        <v>1000</v>
      </c>
      <c r="C22" s="5">
        <v>0</v>
      </c>
      <c r="D22" s="23">
        <f>+B22*C22</f>
        <v>0</v>
      </c>
      <c r="E22" s="5">
        <v>20000</v>
      </c>
      <c r="F22" s="5">
        <v>0</v>
      </c>
      <c r="G22" s="22">
        <f t="shared" si="0"/>
        <v>0</v>
      </c>
      <c r="H22" s="1"/>
    </row>
    <row r="23" spans="2:9" ht="15.75" thickBot="1" x14ac:dyDescent="0.3">
      <c r="B23" s="4"/>
      <c r="C23" s="5"/>
      <c r="D23" s="23"/>
      <c r="E23" s="5">
        <v>50000</v>
      </c>
      <c r="F23" s="5">
        <v>0</v>
      </c>
      <c r="G23" s="22">
        <f t="shared" si="0"/>
        <v>0</v>
      </c>
      <c r="H23" s="1" t="s">
        <v>14</v>
      </c>
      <c r="I23" s="33">
        <f>D25</f>
        <v>50</v>
      </c>
    </row>
    <row r="24" spans="2:9" ht="15.75" thickBot="1" x14ac:dyDescent="0.3">
      <c r="B24" s="28"/>
      <c r="C24" s="29"/>
      <c r="D24" s="30"/>
      <c r="E24" s="29">
        <v>100000</v>
      </c>
      <c r="F24" s="29">
        <v>0</v>
      </c>
      <c r="G24" s="31">
        <f>F24*E24</f>
        <v>0</v>
      </c>
      <c r="H24" s="1"/>
    </row>
    <row r="25" spans="2:9" ht="16.5" thickTop="1" thickBot="1" x14ac:dyDescent="0.3">
      <c r="B25" s="130" t="s">
        <v>14</v>
      </c>
      <c r="C25" s="131"/>
      <c r="D25" s="26">
        <f>SUM(D18:D23)</f>
        <v>50</v>
      </c>
      <c r="E25" s="131" t="s">
        <v>15</v>
      </c>
      <c r="F25" s="131"/>
      <c r="G25" s="27">
        <f>SUM(G18:G24)</f>
        <v>0</v>
      </c>
      <c r="H25" s="1" t="s">
        <v>16</v>
      </c>
      <c r="I25" s="24">
        <f>+D25+G25</f>
        <v>50</v>
      </c>
    </row>
    <row r="26" spans="2:9" ht="15.75" thickTop="1" x14ac:dyDescent="0.25">
      <c r="B26" s="1"/>
      <c r="C26" s="1"/>
      <c r="D26" s="1"/>
      <c r="E26" s="1"/>
      <c r="F26" s="1"/>
      <c r="G26" s="1"/>
      <c r="H26" s="1"/>
    </row>
    <row r="27" spans="2:9" ht="15.75" thickBot="1" x14ac:dyDescent="0.3">
      <c r="B27" s="132" t="s">
        <v>17</v>
      </c>
      <c r="C27" s="132"/>
      <c r="D27" s="132"/>
      <c r="E27" s="132"/>
      <c r="F27" s="132"/>
      <c r="G27" s="132"/>
      <c r="H27" s="132"/>
      <c r="I27" s="132"/>
    </row>
    <row r="28" spans="2:9" ht="15.75" thickTop="1" x14ac:dyDescent="0.25">
      <c r="B28" s="15" t="s">
        <v>18</v>
      </c>
      <c r="C28" s="133" t="s">
        <v>19</v>
      </c>
      <c r="D28" s="134"/>
      <c r="E28" s="135"/>
      <c r="F28" s="133" t="s">
        <v>20</v>
      </c>
      <c r="G28" s="135"/>
      <c r="H28" s="16" t="s">
        <v>21</v>
      </c>
      <c r="I28" s="17" t="s">
        <v>10</v>
      </c>
    </row>
    <row r="29" spans="2:9" x14ac:dyDescent="0.25">
      <c r="B29" s="4"/>
      <c r="C29" s="123"/>
      <c r="D29" s="124"/>
      <c r="E29" s="125"/>
      <c r="F29" s="123"/>
      <c r="G29" s="125"/>
      <c r="H29" s="5"/>
      <c r="I29" s="10"/>
    </row>
    <row r="30" spans="2:9" x14ac:dyDescent="0.25">
      <c r="B30" s="4"/>
      <c r="C30" s="123"/>
      <c r="D30" s="124"/>
      <c r="E30" s="125"/>
      <c r="F30" s="123"/>
      <c r="G30" s="125"/>
      <c r="H30" s="5"/>
      <c r="I30" s="10"/>
    </row>
    <row r="31" spans="2:9" x14ac:dyDescent="0.25">
      <c r="B31" s="4"/>
      <c r="C31" s="123"/>
      <c r="D31" s="124"/>
      <c r="E31" s="125"/>
      <c r="F31" s="123"/>
      <c r="G31" s="125"/>
      <c r="H31" s="5"/>
      <c r="I31" s="10"/>
    </row>
    <row r="32" spans="2:9" ht="15.75" thickBot="1" x14ac:dyDescent="0.3">
      <c r="B32" s="11"/>
      <c r="C32" s="116"/>
      <c r="D32" s="117"/>
      <c r="E32" s="118"/>
      <c r="F32" s="116"/>
      <c r="G32" s="118"/>
      <c r="H32" s="12"/>
      <c r="I32" s="20"/>
    </row>
    <row r="33" spans="2:11" ht="16.5" thickTop="1" thickBot="1" x14ac:dyDescent="0.3">
      <c r="B33" s="11"/>
      <c r="C33" s="116"/>
      <c r="D33" s="117"/>
      <c r="E33" s="118"/>
      <c r="F33" s="12" t="s">
        <v>22</v>
      </c>
      <c r="G33" s="12"/>
      <c r="H33" s="18"/>
      <c r="I33" s="9"/>
    </row>
    <row r="34" spans="2:11" ht="16.5" thickTop="1" thickBot="1" x14ac:dyDescent="0.3">
      <c r="B34" s="13"/>
      <c r="C34" s="119"/>
      <c r="D34" s="120"/>
      <c r="E34" s="121"/>
      <c r="F34" s="14" t="s">
        <v>23</v>
      </c>
      <c r="G34" s="14"/>
      <c r="H34" s="19"/>
      <c r="I34" s="21"/>
    </row>
    <row r="35" spans="2:11" ht="16.5" thickTop="1" thickBot="1" x14ac:dyDescent="0.3"/>
    <row r="36" spans="2:11" ht="16.5" thickTop="1" thickBot="1" x14ac:dyDescent="0.3">
      <c r="D36" s="3" t="s">
        <v>24</v>
      </c>
      <c r="E36" s="3"/>
      <c r="F36" s="3"/>
      <c r="G36" s="3"/>
      <c r="H36" s="3"/>
      <c r="I36" s="24">
        <f>+I25+I34</f>
        <v>50</v>
      </c>
    </row>
    <row r="37" spans="2:11" ht="16.5" thickTop="1" thickBot="1" x14ac:dyDescent="0.3">
      <c r="D37" s="3"/>
      <c r="E37" s="3" t="s">
        <v>25</v>
      </c>
      <c r="F37" s="3"/>
      <c r="G37" s="3"/>
      <c r="H37" s="3"/>
      <c r="I37" s="24">
        <f>+I13</f>
        <v>29</v>
      </c>
    </row>
    <row r="38" spans="2:11" ht="16.5" thickTop="1" thickBot="1" x14ac:dyDescent="0.3">
      <c r="D38" s="3"/>
      <c r="E38" s="3"/>
      <c r="F38" s="3" t="s">
        <v>26</v>
      </c>
      <c r="G38" s="3"/>
      <c r="H38" s="3"/>
      <c r="I38" s="24">
        <f>+I36-I37</f>
        <v>21</v>
      </c>
    </row>
    <row r="39" spans="2:11" ht="15.75" thickTop="1" x14ac:dyDescent="0.25">
      <c r="K39" s="25"/>
    </row>
    <row r="40" spans="2:11" x14ac:dyDescent="0.25">
      <c r="B40" s="115" t="s">
        <v>73</v>
      </c>
      <c r="C40" s="115"/>
      <c r="D40" s="115"/>
      <c r="E40" s="115"/>
      <c r="F40" s="115"/>
      <c r="G40" s="115"/>
      <c r="H40" s="115"/>
      <c r="I40" s="115"/>
    </row>
    <row r="41" spans="2:11" x14ac:dyDescent="0.25">
      <c r="B41" s="115"/>
      <c r="C41" s="115"/>
      <c r="D41" s="115"/>
      <c r="E41" s="115"/>
      <c r="F41" s="115"/>
      <c r="G41" s="115"/>
      <c r="H41" s="115"/>
      <c r="I41" s="115"/>
    </row>
    <row r="42" spans="2:11" x14ac:dyDescent="0.25">
      <c r="B42" s="40"/>
      <c r="C42" s="40"/>
      <c r="D42" s="40"/>
      <c r="E42" s="40"/>
      <c r="F42" s="40"/>
      <c r="G42" s="40"/>
      <c r="H42" s="40"/>
      <c r="I42" s="40"/>
    </row>
    <row r="43" spans="2:11" ht="28.5" customHeight="1" x14ac:dyDescent="0.25">
      <c r="B43" s="136" t="s">
        <v>72</v>
      </c>
      <c r="C43" s="136"/>
      <c r="D43" s="136"/>
      <c r="E43" s="136"/>
      <c r="F43" s="136"/>
      <c r="G43" s="136"/>
      <c r="H43" s="136"/>
      <c r="I43" s="136"/>
    </row>
    <row r="45" spans="2:11" x14ac:dyDescent="0.25">
      <c r="B45" t="s">
        <v>33</v>
      </c>
      <c r="H45" t="s">
        <v>33</v>
      </c>
    </row>
    <row r="46" spans="2:11" x14ac:dyDescent="0.25">
      <c r="B46" s="111" t="s">
        <v>29</v>
      </c>
      <c r="C46" s="111"/>
      <c r="D46" s="111"/>
      <c r="H46" s="111" t="s">
        <v>39</v>
      </c>
      <c r="I46" s="111"/>
    </row>
    <row r="47" spans="2:11" x14ac:dyDescent="0.25">
      <c r="B47" s="112" t="s">
        <v>28</v>
      </c>
      <c r="C47" s="112"/>
      <c r="D47" s="112"/>
      <c r="H47" s="122" t="s">
        <v>30</v>
      </c>
      <c r="I47" s="122"/>
    </row>
    <row r="48" spans="2:11" x14ac:dyDescent="0.25">
      <c r="E48" s="111" t="s">
        <v>31</v>
      </c>
      <c r="F48" s="111"/>
      <c r="G48" s="111"/>
    </row>
    <row r="49" spans="5:7" x14ac:dyDescent="0.25">
      <c r="E49" s="112" t="s">
        <v>32</v>
      </c>
      <c r="F49" s="112"/>
      <c r="G49" s="112"/>
    </row>
  </sheetData>
  <mergeCells count="29">
    <mergeCell ref="C29:E29"/>
    <mergeCell ref="F29:G29"/>
    <mergeCell ref="B3:H3"/>
    <mergeCell ref="B5:I6"/>
    <mergeCell ref="B9:H9"/>
    <mergeCell ref="B15:G15"/>
    <mergeCell ref="B16:D16"/>
    <mergeCell ref="E16:G16"/>
    <mergeCell ref="B25:C25"/>
    <mergeCell ref="E25:F25"/>
    <mergeCell ref="B27:I27"/>
    <mergeCell ref="C28:E28"/>
    <mergeCell ref="F28:G28"/>
    <mergeCell ref="C30:E30"/>
    <mergeCell ref="F30:G30"/>
    <mergeCell ref="C31:E31"/>
    <mergeCell ref="F31:G31"/>
    <mergeCell ref="C32:E32"/>
    <mergeCell ref="F32:G32"/>
    <mergeCell ref="E48:G48"/>
    <mergeCell ref="E49:G49"/>
    <mergeCell ref="B43:I43"/>
    <mergeCell ref="C33:E33"/>
    <mergeCell ref="C34:E34"/>
    <mergeCell ref="B40:I41"/>
    <mergeCell ref="B46:D46"/>
    <mergeCell ref="H46:I46"/>
    <mergeCell ref="B47:D47"/>
    <mergeCell ref="H47:I47"/>
  </mergeCells>
  <pageMargins left="0.7" right="0.7" top="0.75" bottom="0.75" header="0.3" footer="0.3"/>
  <pageSetup scale="9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8"/>
  <sheetViews>
    <sheetView topLeftCell="A7" zoomScaleNormal="100" workbookViewId="0">
      <selection activeCell="B49" sqref="B1:I49"/>
    </sheetView>
  </sheetViews>
  <sheetFormatPr baseColWidth="10" defaultRowHeight="15" x14ac:dyDescent="0.25"/>
  <cols>
    <col min="1" max="1" width="4.28515625" customWidth="1"/>
    <col min="2" max="2" width="7.140625" customWidth="1"/>
    <col min="3" max="3" width="9.5703125" customWidth="1"/>
    <col min="5" max="5" width="8.28515625" customWidth="1"/>
    <col min="6" max="6" width="10" customWidth="1"/>
    <col min="7" max="7" width="12.140625" customWidth="1"/>
    <col min="8" max="8" width="13.140625" customWidth="1"/>
    <col min="9" max="9" width="17.85546875" customWidth="1"/>
    <col min="10" max="10" width="14.28515625" customWidth="1"/>
    <col min="11" max="11" width="15.28515625" bestFit="1" customWidth="1"/>
    <col min="14" max="14" width="15.140625" bestFit="1" customWidth="1"/>
  </cols>
  <sheetData>
    <row r="1" spans="2:14" x14ac:dyDescent="0.25">
      <c r="B1" s="3" t="s">
        <v>0</v>
      </c>
      <c r="C1" s="3"/>
      <c r="D1" s="3"/>
      <c r="E1" s="3"/>
      <c r="F1" s="3"/>
      <c r="G1" s="3"/>
      <c r="H1" s="3"/>
    </row>
    <row r="3" spans="2:14" x14ac:dyDescent="0.25">
      <c r="B3" s="111" t="s">
        <v>1</v>
      </c>
      <c r="C3" s="111"/>
      <c r="D3" s="111"/>
      <c r="E3" s="111"/>
      <c r="F3" s="111"/>
      <c r="G3" s="111"/>
      <c r="H3" s="111"/>
    </row>
    <row r="5" spans="2:14" ht="15" customHeight="1" x14ac:dyDescent="0.25">
      <c r="B5" s="115" t="s">
        <v>74</v>
      </c>
      <c r="C5" s="115"/>
      <c r="D5" s="115"/>
      <c r="E5" s="115"/>
      <c r="F5" s="115"/>
      <c r="G5" s="115"/>
      <c r="H5" s="115"/>
      <c r="I5" s="115"/>
    </row>
    <row r="6" spans="2:14" ht="12" customHeight="1" x14ac:dyDescent="0.25">
      <c r="B6" s="115"/>
      <c r="C6" s="115"/>
      <c r="D6" s="115"/>
      <c r="E6" s="115"/>
      <c r="F6" s="115"/>
      <c r="G6" s="115"/>
      <c r="H6" s="115"/>
      <c r="I6" s="115"/>
    </row>
    <row r="8" spans="2:14" ht="15.75" thickBot="1" x14ac:dyDescent="0.3"/>
    <row r="9" spans="2:14" ht="16.5" thickTop="1" thickBot="1" x14ac:dyDescent="0.3">
      <c r="B9" s="113" t="s">
        <v>75</v>
      </c>
      <c r="C9" s="113"/>
      <c r="D9" s="113"/>
      <c r="E9" s="113"/>
      <c r="F9" s="113"/>
      <c r="G9" s="113"/>
      <c r="H9" s="114"/>
      <c r="I9" s="2">
        <v>29</v>
      </c>
    </row>
    <row r="10" spans="2:14" ht="16.5" thickTop="1" thickBot="1" x14ac:dyDescent="0.3">
      <c r="B10" s="1" t="s">
        <v>63</v>
      </c>
      <c r="C10" s="1"/>
      <c r="D10" s="1"/>
      <c r="E10" s="1"/>
      <c r="F10" s="1"/>
      <c r="G10" s="1"/>
      <c r="I10" s="2">
        <v>45874400</v>
      </c>
      <c r="J10" s="35"/>
      <c r="N10" s="34"/>
    </row>
    <row r="11" spans="2:14" ht="16.5" thickTop="1" thickBot="1" x14ac:dyDescent="0.3">
      <c r="B11" s="1" t="s">
        <v>4</v>
      </c>
      <c r="C11" s="1"/>
      <c r="D11" s="1"/>
      <c r="E11" s="1"/>
      <c r="F11" s="1"/>
      <c r="G11" s="1"/>
      <c r="I11" s="2">
        <v>42995500</v>
      </c>
    </row>
    <row r="12" spans="2:14" ht="16.5" thickTop="1" thickBot="1" x14ac:dyDescent="0.3">
      <c r="B12" s="1" t="s">
        <v>5</v>
      </c>
      <c r="C12" s="1"/>
      <c r="D12" s="1"/>
      <c r="E12" s="1"/>
      <c r="F12" s="1"/>
      <c r="G12" s="1"/>
      <c r="I12" s="2">
        <v>2789173</v>
      </c>
    </row>
    <row r="13" spans="2:14" ht="16.5" thickTop="1" thickBot="1" x14ac:dyDescent="0.3">
      <c r="B13" s="1" t="s">
        <v>6</v>
      </c>
      <c r="C13" s="1"/>
      <c r="D13" s="1"/>
      <c r="E13" s="1"/>
      <c r="F13" s="1"/>
      <c r="G13" s="1"/>
      <c r="I13" s="2">
        <f>(I9+I10)-(I11+I12)</f>
        <v>89756</v>
      </c>
    </row>
    <row r="14" spans="2:14" ht="15.75" thickTop="1" x14ac:dyDescent="0.25">
      <c r="B14" s="1"/>
      <c r="C14" s="1"/>
      <c r="D14" s="1"/>
      <c r="E14" s="1"/>
      <c r="F14" s="1"/>
      <c r="G14" s="1"/>
      <c r="H14" s="1"/>
    </row>
    <row r="15" spans="2:14" ht="15.75" thickBot="1" x14ac:dyDescent="0.3">
      <c r="B15" s="126" t="s">
        <v>7</v>
      </c>
      <c r="C15" s="126"/>
      <c r="D15" s="126"/>
      <c r="E15" s="126"/>
      <c r="F15" s="126"/>
      <c r="G15" s="126"/>
      <c r="H15" s="1"/>
    </row>
    <row r="16" spans="2:14" ht="16.5" thickTop="1" thickBot="1" x14ac:dyDescent="0.3">
      <c r="B16" s="127" t="s">
        <v>8</v>
      </c>
      <c r="C16" s="128"/>
      <c r="D16" s="128"/>
      <c r="E16" s="128" t="s">
        <v>9</v>
      </c>
      <c r="F16" s="128"/>
      <c r="G16" s="129"/>
      <c r="H16" s="1"/>
    </row>
    <row r="17" spans="2:9" ht="15.75" thickTop="1" x14ac:dyDescent="0.25">
      <c r="B17" s="6" t="s">
        <v>10</v>
      </c>
      <c r="C17" s="7" t="s">
        <v>11</v>
      </c>
      <c r="D17" s="7" t="s">
        <v>12</v>
      </c>
      <c r="E17" s="7" t="s">
        <v>10</v>
      </c>
      <c r="F17" s="7" t="s">
        <v>11</v>
      </c>
      <c r="G17" s="8" t="s">
        <v>13</v>
      </c>
      <c r="H17" s="1"/>
    </row>
    <row r="18" spans="2:9" x14ac:dyDescent="0.25">
      <c r="B18" s="4">
        <v>50</v>
      </c>
      <c r="C18" s="5">
        <v>0</v>
      </c>
      <c r="D18" s="23">
        <f>C18*B18</f>
        <v>0</v>
      </c>
      <c r="E18" s="5">
        <v>1000</v>
      </c>
      <c r="F18" s="5">
        <v>1</v>
      </c>
      <c r="G18" s="22">
        <f t="shared" ref="G18:G23" si="0">+E18*F18</f>
        <v>1000</v>
      </c>
      <c r="H18" s="1"/>
    </row>
    <row r="19" spans="2:9" x14ac:dyDescent="0.25">
      <c r="B19" s="4">
        <v>100</v>
      </c>
      <c r="C19" s="5">
        <v>8</v>
      </c>
      <c r="D19" s="23">
        <f>+B19*C19</f>
        <v>800</v>
      </c>
      <c r="E19" s="5">
        <v>2000</v>
      </c>
      <c r="F19" s="5">
        <v>1</v>
      </c>
      <c r="G19" s="22">
        <f t="shared" si="0"/>
        <v>2000</v>
      </c>
      <c r="H19" s="1"/>
    </row>
    <row r="20" spans="2:9" x14ac:dyDescent="0.25">
      <c r="B20" s="4">
        <v>200</v>
      </c>
      <c r="C20" s="5">
        <v>0</v>
      </c>
      <c r="D20" s="23">
        <f>+B20*C20</f>
        <v>0</v>
      </c>
      <c r="E20" s="5">
        <v>5000</v>
      </c>
      <c r="F20" s="5">
        <v>1</v>
      </c>
      <c r="G20" s="22">
        <f t="shared" si="0"/>
        <v>5000</v>
      </c>
      <c r="H20" s="1"/>
    </row>
    <row r="21" spans="2:9" x14ac:dyDescent="0.25">
      <c r="B21" s="4">
        <v>500</v>
      </c>
      <c r="C21" s="5">
        <v>2</v>
      </c>
      <c r="D21" s="23">
        <f>+B21*C21</f>
        <v>1000</v>
      </c>
      <c r="E21" s="5">
        <v>10000</v>
      </c>
      <c r="F21" s="5">
        <v>8</v>
      </c>
      <c r="G21" s="22">
        <f t="shared" si="0"/>
        <v>80000</v>
      </c>
      <c r="H21" s="1"/>
    </row>
    <row r="22" spans="2:9" ht="15.75" thickBot="1" x14ac:dyDescent="0.3">
      <c r="B22" s="4">
        <v>1000</v>
      </c>
      <c r="C22" s="5">
        <v>0</v>
      </c>
      <c r="D22" s="23">
        <f>+B22*C22</f>
        <v>0</v>
      </c>
      <c r="E22" s="5">
        <v>20000</v>
      </c>
      <c r="F22" s="5">
        <v>0</v>
      </c>
      <c r="G22" s="22">
        <f t="shared" si="0"/>
        <v>0</v>
      </c>
      <c r="H22" s="1"/>
    </row>
    <row r="23" spans="2:9" ht="15.75" thickBot="1" x14ac:dyDescent="0.3">
      <c r="B23" s="4"/>
      <c r="C23" s="5"/>
      <c r="D23" s="23"/>
      <c r="E23" s="5">
        <v>50000</v>
      </c>
      <c r="F23" s="5">
        <v>0</v>
      </c>
      <c r="G23" s="22">
        <f t="shared" si="0"/>
        <v>0</v>
      </c>
      <c r="H23" s="1" t="s">
        <v>14</v>
      </c>
      <c r="I23" s="33">
        <f>D25</f>
        <v>1800</v>
      </c>
    </row>
    <row r="24" spans="2:9" ht="15.75" thickBot="1" x14ac:dyDescent="0.3">
      <c r="B24" s="28"/>
      <c r="C24" s="29"/>
      <c r="D24" s="30"/>
      <c r="E24" s="29">
        <v>100000</v>
      </c>
      <c r="F24" s="29">
        <v>0</v>
      </c>
      <c r="G24" s="31">
        <f>F24*E24</f>
        <v>0</v>
      </c>
      <c r="H24" s="1"/>
    </row>
    <row r="25" spans="2:9" ht="16.5" thickTop="1" thickBot="1" x14ac:dyDescent="0.3">
      <c r="B25" s="130" t="s">
        <v>14</v>
      </c>
      <c r="C25" s="131"/>
      <c r="D25" s="26">
        <f>SUM(D18:D23)</f>
        <v>1800</v>
      </c>
      <c r="E25" s="131" t="s">
        <v>15</v>
      </c>
      <c r="F25" s="131"/>
      <c r="G25" s="27">
        <f>SUM(G18:G24)</f>
        <v>88000</v>
      </c>
      <c r="H25" s="1" t="s">
        <v>16</v>
      </c>
      <c r="I25" s="24">
        <f>+D25+G25</f>
        <v>89800</v>
      </c>
    </row>
    <row r="26" spans="2:9" ht="15.75" thickTop="1" x14ac:dyDescent="0.25">
      <c r="B26" s="1"/>
      <c r="C26" s="1"/>
      <c r="D26" s="1"/>
      <c r="E26" s="1"/>
      <c r="F26" s="1"/>
      <c r="G26" s="1"/>
      <c r="H26" s="1"/>
    </row>
    <row r="27" spans="2:9" ht="15.75" thickBot="1" x14ac:dyDescent="0.3">
      <c r="B27" s="132" t="s">
        <v>17</v>
      </c>
      <c r="C27" s="132"/>
      <c r="D27" s="132"/>
      <c r="E27" s="132"/>
      <c r="F27" s="132"/>
      <c r="G27" s="132"/>
      <c r="H27" s="132"/>
      <c r="I27" s="132"/>
    </row>
    <row r="28" spans="2:9" ht="15.75" thickTop="1" x14ac:dyDescent="0.25">
      <c r="B28" s="15" t="s">
        <v>18</v>
      </c>
      <c r="C28" s="133" t="s">
        <v>19</v>
      </c>
      <c r="D28" s="134"/>
      <c r="E28" s="135"/>
      <c r="F28" s="133" t="s">
        <v>20</v>
      </c>
      <c r="G28" s="135"/>
      <c r="H28" s="16" t="s">
        <v>21</v>
      </c>
      <c r="I28" s="17" t="s">
        <v>10</v>
      </c>
    </row>
    <row r="29" spans="2:9" x14ac:dyDescent="0.25">
      <c r="B29" s="4"/>
      <c r="C29" s="123"/>
      <c r="D29" s="124"/>
      <c r="E29" s="125"/>
      <c r="F29" s="123"/>
      <c r="G29" s="125"/>
      <c r="H29" s="5"/>
      <c r="I29" s="10"/>
    </row>
    <row r="30" spans="2:9" x14ac:dyDescent="0.25">
      <c r="B30" s="4"/>
      <c r="C30" s="123"/>
      <c r="D30" s="124"/>
      <c r="E30" s="125"/>
      <c r="F30" s="123"/>
      <c r="G30" s="125"/>
      <c r="H30" s="5"/>
      <c r="I30" s="10"/>
    </row>
    <row r="31" spans="2:9" x14ac:dyDescent="0.25">
      <c r="B31" s="4"/>
      <c r="C31" s="123"/>
      <c r="D31" s="124"/>
      <c r="E31" s="125"/>
      <c r="F31" s="123"/>
      <c r="G31" s="125"/>
      <c r="H31" s="5"/>
      <c r="I31" s="10"/>
    </row>
    <row r="32" spans="2:9" ht="15.75" thickBot="1" x14ac:dyDescent="0.3">
      <c r="B32" s="11"/>
      <c r="C32" s="116"/>
      <c r="D32" s="117"/>
      <c r="E32" s="118"/>
      <c r="F32" s="116"/>
      <c r="G32" s="118"/>
      <c r="H32" s="12"/>
      <c r="I32" s="20"/>
    </row>
    <row r="33" spans="2:11" ht="16.5" thickTop="1" thickBot="1" x14ac:dyDescent="0.3">
      <c r="B33" s="11"/>
      <c r="C33" s="116"/>
      <c r="D33" s="117"/>
      <c r="E33" s="118"/>
      <c r="F33" s="12" t="s">
        <v>22</v>
      </c>
      <c r="G33" s="12"/>
      <c r="H33" s="18"/>
      <c r="I33" s="9"/>
    </row>
    <row r="34" spans="2:11" ht="16.5" thickTop="1" thickBot="1" x14ac:dyDescent="0.3">
      <c r="B34" s="13"/>
      <c r="C34" s="119"/>
      <c r="D34" s="120"/>
      <c r="E34" s="121"/>
      <c r="F34" s="14" t="s">
        <v>23</v>
      </c>
      <c r="G34" s="14"/>
      <c r="H34" s="19"/>
      <c r="I34" s="21"/>
    </row>
    <row r="35" spans="2:11" ht="16.5" thickTop="1" thickBot="1" x14ac:dyDescent="0.3"/>
    <row r="36" spans="2:11" ht="16.5" thickTop="1" thickBot="1" x14ac:dyDescent="0.3">
      <c r="D36" s="3" t="s">
        <v>24</v>
      </c>
      <c r="E36" s="3"/>
      <c r="F36" s="3"/>
      <c r="G36" s="3"/>
      <c r="H36" s="3"/>
      <c r="I36" s="24">
        <f>+I25+I34</f>
        <v>89800</v>
      </c>
    </row>
    <row r="37" spans="2:11" ht="16.5" thickTop="1" thickBot="1" x14ac:dyDescent="0.3">
      <c r="D37" s="3"/>
      <c r="E37" s="3" t="s">
        <v>25</v>
      </c>
      <c r="F37" s="3"/>
      <c r="G37" s="3"/>
      <c r="H37" s="3"/>
      <c r="I37" s="24">
        <f>+I13</f>
        <v>89756</v>
      </c>
    </row>
    <row r="38" spans="2:11" ht="16.5" thickTop="1" thickBot="1" x14ac:dyDescent="0.3">
      <c r="D38" s="3"/>
      <c r="E38" s="3"/>
      <c r="F38" s="3" t="s">
        <v>26</v>
      </c>
      <c r="G38" s="3"/>
      <c r="H38" s="3"/>
      <c r="I38" s="24">
        <f>+I36-I37</f>
        <v>44</v>
      </c>
    </row>
    <row r="39" spans="2:11" ht="15.75" thickTop="1" x14ac:dyDescent="0.25">
      <c r="K39" s="25"/>
    </row>
    <row r="40" spans="2:11" x14ac:dyDescent="0.25">
      <c r="B40" s="115" t="s">
        <v>76</v>
      </c>
      <c r="C40" s="115"/>
      <c r="D40" s="115"/>
      <c r="E40" s="115"/>
      <c r="F40" s="115"/>
      <c r="G40" s="115"/>
      <c r="H40" s="115"/>
      <c r="I40" s="115"/>
    </row>
    <row r="41" spans="2:11" x14ac:dyDescent="0.25">
      <c r="B41" s="115"/>
      <c r="C41" s="115"/>
      <c r="D41" s="115"/>
      <c r="E41" s="115"/>
      <c r="F41" s="115"/>
      <c r="G41" s="115"/>
      <c r="H41" s="115"/>
      <c r="I41" s="115"/>
    </row>
    <row r="42" spans="2:11" x14ac:dyDescent="0.25">
      <c r="B42" s="41"/>
      <c r="C42" s="41"/>
      <c r="D42" s="41"/>
      <c r="E42" s="41"/>
      <c r="F42" s="41"/>
      <c r="G42" s="41"/>
      <c r="H42" s="41"/>
      <c r="I42" s="41"/>
    </row>
    <row r="44" spans="2:11" x14ac:dyDescent="0.25">
      <c r="B44" t="s">
        <v>33</v>
      </c>
      <c r="H44" t="s">
        <v>33</v>
      </c>
    </row>
    <row r="45" spans="2:11" x14ac:dyDescent="0.25">
      <c r="B45" s="111" t="s">
        <v>29</v>
      </c>
      <c r="C45" s="111"/>
      <c r="D45" s="111"/>
      <c r="H45" s="111" t="s">
        <v>39</v>
      </c>
      <c r="I45" s="111"/>
    </row>
    <row r="46" spans="2:11" x14ac:dyDescent="0.25">
      <c r="B46" s="112" t="s">
        <v>28</v>
      </c>
      <c r="C46" s="112"/>
      <c r="D46" s="112"/>
      <c r="H46" s="122" t="s">
        <v>30</v>
      </c>
      <c r="I46" s="122"/>
    </row>
    <row r="47" spans="2:11" x14ac:dyDescent="0.25">
      <c r="E47" s="111" t="s">
        <v>31</v>
      </c>
      <c r="F47" s="111"/>
      <c r="G47" s="111"/>
    </row>
    <row r="48" spans="2:11" x14ac:dyDescent="0.25">
      <c r="E48" s="112" t="s">
        <v>32</v>
      </c>
      <c r="F48" s="112"/>
      <c r="G48" s="112"/>
    </row>
  </sheetData>
  <mergeCells count="28">
    <mergeCell ref="B46:D46"/>
    <mergeCell ref="H46:I46"/>
    <mergeCell ref="E47:G47"/>
    <mergeCell ref="E48:G48"/>
    <mergeCell ref="C33:E33"/>
    <mergeCell ref="C34:E34"/>
    <mergeCell ref="B40:I41"/>
    <mergeCell ref="B45:D45"/>
    <mergeCell ref="H45:I45"/>
    <mergeCell ref="C30:E30"/>
    <mergeCell ref="F30:G30"/>
    <mergeCell ref="C31:E31"/>
    <mergeCell ref="F31:G31"/>
    <mergeCell ref="C32:E32"/>
    <mergeCell ref="F32:G32"/>
    <mergeCell ref="C29:E29"/>
    <mergeCell ref="F29:G29"/>
    <mergeCell ref="B3:H3"/>
    <mergeCell ref="B5:I6"/>
    <mergeCell ref="B9:H9"/>
    <mergeCell ref="B15:G15"/>
    <mergeCell ref="B16:D16"/>
    <mergeCell ref="E16:G16"/>
    <mergeCell ref="B25:C25"/>
    <mergeCell ref="E25:F25"/>
    <mergeCell ref="B27:I27"/>
    <mergeCell ref="C28:E28"/>
    <mergeCell ref="F28:G28"/>
  </mergeCells>
  <pageMargins left="0.7" right="0.7" top="0.75" bottom="0.75" header="0.3" footer="0.3"/>
  <pageSetup scale="9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8"/>
  <sheetViews>
    <sheetView topLeftCell="A7" zoomScaleNormal="100" workbookViewId="0">
      <selection activeCell="I11" sqref="I11"/>
    </sheetView>
  </sheetViews>
  <sheetFormatPr baseColWidth="10" defaultRowHeight="15" x14ac:dyDescent="0.25"/>
  <cols>
    <col min="1" max="1" width="4.28515625" customWidth="1"/>
    <col min="2" max="2" width="7.140625" customWidth="1"/>
    <col min="3" max="3" width="9.5703125" customWidth="1"/>
    <col min="5" max="5" width="8.28515625" customWidth="1"/>
    <col min="6" max="6" width="10" customWidth="1"/>
    <col min="7" max="7" width="12.140625" customWidth="1"/>
    <col min="8" max="8" width="13.140625" customWidth="1"/>
    <col min="9" max="9" width="17.85546875" customWidth="1"/>
    <col min="10" max="10" width="14.28515625" customWidth="1"/>
    <col min="11" max="11" width="15.28515625" bestFit="1" customWidth="1"/>
    <col min="14" max="14" width="15.140625" bestFit="1" customWidth="1"/>
  </cols>
  <sheetData>
    <row r="1" spans="2:14" x14ac:dyDescent="0.25">
      <c r="B1" s="3" t="s">
        <v>0</v>
      </c>
      <c r="C1" s="3"/>
      <c r="D1" s="3"/>
      <c r="E1" s="3"/>
      <c r="F1" s="3"/>
      <c r="G1" s="3"/>
      <c r="H1" s="3"/>
    </row>
    <row r="3" spans="2:14" x14ac:dyDescent="0.25">
      <c r="B3" s="111" t="s">
        <v>1</v>
      </c>
      <c r="C3" s="111"/>
      <c r="D3" s="111"/>
      <c r="E3" s="111"/>
      <c r="F3" s="111"/>
      <c r="G3" s="111"/>
      <c r="H3" s="111"/>
    </row>
    <row r="5" spans="2:14" ht="15" customHeight="1" x14ac:dyDescent="0.25">
      <c r="B5" s="115" t="s">
        <v>78</v>
      </c>
      <c r="C5" s="115"/>
      <c r="D5" s="115"/>
      <c r="E5" s="115"/>
      <c r="F5" s="115"/>
      <c r="G5" s="115"/>
      <c r="H5" s="115"/>
      <c r="I5" s="115"/>
    </row>
    <row r="6" spans="2:14" ht="12" customHeight="1" x14ac:dyDescent="0.25">
      <c r="B6" s="115"/>
      <c r="C6" s="115"/>
      <c r="D6" s="115"/>
      <c r="E6" s="115"/>
      <c r="F6" s="115"/>
      <c r="G6" s="115"/>
      <c r="H6" s="115"/>
      <c r="I6" s="115"/>
    </row>
    <row r="8" spans="2:14" ht="15.75" thickBot="1" x14ac:dyDescent="0.3"/>
    <row r="9" spans="2:14" ht="16.5" thickTop="1" thickBot="1" x14ac:dyDescent="0.3">
      <c r="B9" s="113" t="s">
        <v>79</v>
      </c>
      <c r="C9" s="113"/>
      <c r="D9" s="113"/>
      <c r="E9" s="113"/>
      <c r="F9" s="113"/>
      <c r="G9" s="113"/>
      <c r="H9" s="114"/>
      <c r="I9" s="2">
        <v>89756</v>
      </c>
    </row>
    <row r="10" spans="2:14" ht="16.5" thickTop="1" thickBot="1" x14ac:dyDescent="0.3">
      <c r="B10" s="1" t="s">
        <v>63</v>
      </c>
      <c r="C10" s="1"/>
      <c r="D10" s="1"/>
      <c r="E10" s="1"/>
      <c r="F10" s="1"/>
      <c r="G10" s="1"/>
      <c r="I10" s="2">
        <v>85155400</v>
      </c>
      <c r="J10" s="35"/>
      <c r="N10" s="34"/>
    </row>
    <row r="11" spans="2:14" ht="16.5" thickTop="1" thickBot="1" x14ac:dyDescent="0.3">
      <c r="B11" s="1" t="s">
        <v>4</v>
      </c>
      <c r="C11" s="1"/>
      <c r="D11" s="1"/>
      <c r="E11" s="1"/>
      <c r="F11" s="1"/>
      <c r="G11" s="1"/>
      <c r="I11" s="2">
        <v>85019000</v>
      </c>
    </row>
    <row r="12" spans="2:14" ht="16.5" thickTop="1" thickBot="1" x14ac:dyDescent="0.3">
      <c r="B12" s="1" t="s">
        <v>5</v>
      </c>
      <c r="C12" s="1"/>
      <c r="D12" s="1"/>
      <c r="E12" s="1"/>
      <c r="F12" s="1"/>
      <c r="G12" s="1"/>
      <c r="I12" s="2">
        <v>223750</v>
      </c>
    </row>
    <row r="13" spans="2:14" ht="16.5" thickTop="1" thickBot="1" x14ac:dyDescent="0.3">
      <c r="B13" s="1" t="s">
        <v>6</v>
      </c>
      <c r="C13" s="1"/>
      <c r="D13" s="1"/>
      <c r="E13" s="1"/>
      <c r="F13" s="1"/>
      <c r="G13" s="1"/>
      <c r="I13" s="2">
        <f>(I9+I10)-(I11+I12)</f>
        <v>2406</v>
      </c>
    </row>
    <row r="14" spans="2:14" ht="15.75" thickTop="1" x14ac:dyDescent="0.25">
      <c r="B14" s="1"/>
      <c r="C14" s="1"/>
      <c r="D14" s="1"/>
      <c r="E14" s="1"/>
      <c r="F14" s="1"/>
      <c r="G14" s="1"/>
      <c r="H14" s="1"/>
    </row>
    <row r="15" spans="2:14" ht="15.75" thickBot="1" x14ac:dyDescent="0.3">
      <c r="B15" s="126" t="s">
        <v>7</v>
      </c>
      <c r="C15" s="126"/>
      <c r="D15" s="126"/>
      <c r="E15" s="126"/>
      <c r="F15" s="126"/>
      <c r="G15" s="126"/>
      <c r="H15" s="1"/>
    </row>
    <row r="16" spans="2:14" ht="16.5" thickTop="1" thickBot="1" x14ac:dyDescent="0.3">
      <c r="B16" s="127" t="s">
        <v>8</v>
      </c>
      <c r="C16" s="128"/>
      <c r="D16" s="128"/>
      <c r="E16" s="128" t="s">
        <v>9</v>
      </c>
      <c r="F16" s="128"/>
      <c r="G16" s="129"/>
      <c r="H16" s="1"/>
    </row>
    <row r="17" spans="2:9" ht="15.75" thickTop="1" x14ac:dyDescent="0.25">
      <c r="B17" s="6" t="s">
        <v>10</v>
      </c>
      <c r="C17" s="7" t="s">
        <v>11</v>
      </c>
      <c r="D17" s="7" t="s">
        <v>12</v>
      </c>
      <c r="E17" s="7" t="s">
        <v>10</v>
      </c>
      <c r="F17" s="7" t="s">
        <v>11</v>
      </c>
      <c r="G17" s="8" t="s">
        <v>13</v>
      </c>
      <c r="H17" s="1"/>
    </row>
    <row r="18" spans="2:9" x14ac:dyDescent="0.25">
      <c r="B18" s="4">
        <v>50</v>
      </c>
      <c r="C18" s="5">
        <v>1</v>
      </c>
      <c r="D18" s="23">
        <f>C18*B18</f>
        <v>50</v>
      </c>
      <c r="E18" s="5">
        <v>1000</v>
      </c>
      <c r="F18" s="5">
        <v>0</v>
      </c>
      <c r="G18" s="22">
        <f t="shared" ref="G18:G23" si="0">+E18*F18</f>
        <v>0</v>
      </c>
      <c r="H18" s="1"/>
    </row>
    <row r="19" spans="2:9" x14ac:dyDescent="0.25">
      <c r="B19" s="4">
        <v>100</v>
      </c>
      <c r="C19" s="5">
        <v>4</v>
      </c>
      <c r="D19" s="23">
        <f>+B19*C19</f>
        <v>400</v>
      </c>
      <c r="E19" s="5">
        <v>2000</v>
      </c>
      <c r="F19" s="5">
        <v>1</v>
      </c>
      <c r="G19" s="22">
        <f t="shared" si="0"/>
        <v>2000</v>
      </c>
      <c r="H19" s="1"/>
    </row>
    <row r="20" spans="2:9" x14ac:dyDescent="0.25">
      <c r="B20" s="4">
        <v>200</v>
      </c>
      <c r="C20" s="5">
        <v>0</v>
      </c>
      <c r="D20" s="23">
        <f>+B20*C20</f>
        <v>0</v>
      </c>
      <c r="E20" s="5">
        <v>5000</v>
      </c>
      <c r="F20" s="5">
        <v>0</v>
      </c>
      <c r="G20" s="22">
        <f t="shared" si="0"/>
        <v>0</v>
      </c>
      <c r="H20" s="1"/>
    </row>
    <row r="21" spans="2:9" x14ac:dyDescent="0.25">
      <c r="B21" s="4">
        <v>500</v>
      </c>
      <c r="C21" s="5">
        <v>0</v>
      </c>
      <c r="D21" s="23">
        <f>+B21*C21</f>
        <v>0</v>
      </c>
      <c r="E21" s="5">
        <v>10000</v>
      </c>
      <c r="F21" s="5">
        <v>0</v>
      </c>
      <c r="G21" s="22">
        <f t="shared" si="0"/>
        <v>0</v>
      </c>
      <c r="H21" s="1"/>
    </row>
    <row r="22" spans="2:9" ht="15.75" thickBot="1" x14ac:dyDescent="0.3">
      <c r="B22" s="4">
        <v>1000</v>
      </c>
      <c r="C22" s="5">
        <v>0</v>
      </c>
      <c r="D22" s="23">
        <f>+B22*C22</f>
        <v>0</v>
      </c>
      <c r="E22" s="5">
        <v>20000</v>
      </c>
      <c r="F22" s="5">
        <v>0</v>
      </c>
      <c r="G22" s="22">
        <f t="shared" si="0"/>
        <v>0</v>
      </c>
      <c r="H22" s="1"/>
    </row>
    <row r="23" spans="2:9" ht="15.75" thickBot="1" x14ac:dyDescent="0.3">
      <c r="B23" s="4"/>
      <c r="C23" s="5"/>
      <c r="D23" s="23"/>
      <c r="E23" s="5">
        <v>50000</v>
      </c>
      <c r="F23" s="5">
        <v>0</v>
      </c>
      <c r="G23" s="22">
        <f t="shared" si="0"/>
        <v>0</v>
      </c>
      <c r="H23" s="1" t="s">
        <v>14</v>
      </c>
      <c r="I23" s="33">
        <f>D25</f>
        <v>450</v>
      </c>
    </row>
    <row r="24" spans="2:9" ht="15.75" thickBot="1" x14ac:dyDescent="0.3">
      <c r="B24" s="28"/>
      <c r="C24" s="29"/>
      <c r="D24" s="30"/>
      <c r="E24" s="29">
        <v>100000</v>
      </c>
      <c r="F24" s="29">
        <v>0</v>
      </c>
      <c r="G24" s="31">
        <f>F24*E24</f>
        <v>0</v>
      </c>
      <c r="H24" s="1"/>
    </row>
    <row r="25" spans="2:9" ht="16.5" thickTop="1" thickBot="1" x14ac:dyDescent="0.3">
      <c r="B25" s="130" t="s">
        <v>14</v>
      </c>
      <c r="C25" s="131"/>
      <c r="D25" s="26">
        <f>SUM(D18:D23)</f>
        <v>450</v>
      </c>
      <c r="E25" s="131" t="s">
        <v>15</v>
      </c>
      <c r="F25" s="131"/>
      <c r="G25" s="27">
        <f>SUM(G18:G24)</f>
        <v>2000</v>
      </c>
      <c r="H25" s="1" t="s">
        <v>16</v>
      </c>
      <c r="I25" s="24">
        <f>+D25+G25</f>
        <v>2450</v>
      </c>
    </row>
    <row r="26" spans="2:9" ht="15.75" thickTop="1" x14ac:dyDescent="0.25">
      <c r="B26" s="1"/>
      <c r="C26" s="1"/>
      <c r="D26" s="1"/>
      <c r="E26" s="1"/>
      <c r="F26" s="1"/>
      <c r="G26" s="1"/>
      <c r="H26" s="1"/>
    </row>
    <row r="27" spans="2:9" ht="15.75" thickBot="1" x14ac:dyDescent="0.3">
      <c r="B27" s="132" t="s">
        <v>17</v>
      </c>
      <c r="C27" s="132"/>
      <c r="D27" s="132"/>
      <c r="E27" s="132"/>
      <c r="F27" s="132"/>
      <c r="G27" s="132"/>
      <c r="H27" s="132"/>
      <c r="I27" s="132"/>
    </row>
    <row r="28" spans="2:9" ht="15.75" thickTop="1" x14ac:dyDescent="0.25">
      <c r="B28" s="15" t="s">
        <v>18</v>
      </c>
      <c r="C28" s="133" t="s">
        <v>19</v>
      </c>
      <c r="D28" s="134"/>
      <c r="E28" s="135"/>
      <c r="F28" s="133" t="s">
        <v>20</v>
      </c>
      <c r="G28" s="135"/>
      <c r="H28" s="16" t="s">
        <v>21</v>
      </c>
      <c r="I28" s="17" t="s">
        <v>10</v>
      </c>
    </row>
    <row r="29" spans="2:9" x14ac:dyDescent="0.25">
      <c r="B29" s="4"/>
      <c r="C29" s="123"/>
      <c r="D29" s="124"/>
      <c r="E29" s="125"/>
      <c r="F29" s="123"/>
      <c r="G29" s="125"/>
      <c r="H29" s="5"/>
      <c r="I29" s="10"/>
    </row>
    <row r="30" spans="2:9" x14ac:dyDescent="0.25">
      <c r="B30" s="4"/>
      <c r="C30" s="123"/>
      <c r="D30" s="124"/>
      <c r="E30" s="125"/>
      <c r="F30" s="123"/>
      <c r="G30" s="125"/>
      <c r="H30" s="5"/>
      <c r="I30" s="10"/>
    </row>
    <row r="31" spans="2:9" x14ac:dyDescent="0.25">
      <c r="B31" s="4"/>
      <c r="C31" s="123"/>
      <c r="D31" s="124"/>
      <c r="E31" s="125"/>
      <c r="F31" s="123"/>
      <c r="G31" s="125"/>
      <c r="H31" s="5"/>
      <c r="I31" s="10"/>
    </row>
    <row r="32" spans="2:9" ht="15.75" thickBot="1" x14ac:dyDescent="0.3">
      <c r="B32" s="11"/>
      <c r="C32" s="116"/>
      <c r="D32" s="117"/>
      <c r="E32" s="118"/>
      <c r="F32" s="116"/>
      <c r="G32" s="118"/>
      <c r="H32" s="12"/>
      <c r="I32" s="20"/>
    </row>
    <row r="33" spans="2:11" ht="16.5" thickTop="1" thickBot="1" x14ac:dyDescent="0.3">
      <c r="B33" s="11"/>
      <c r="C33" s="116"/>
      <c r="D33" s="117"/>
      <c r="E33" s="118"/>
      <c r="F33" s="12" t="s">
        <v>22</v>
      </c>
      <c r="G33" s="12"/>
      <c r="H33" s="18"/>
      <c r="I33" s="9"/>
    </row>
    <row r="34" spans="2:11" ht="16.5" thickTop="1" thickBot="1" x14ac:dyDescent="0.3">
      <c r="B34" s="13"/>
      <c r="C34" s="119"/>
      <c r="D34" s="120"/>
      <c r="E34" s="121"/>
      <c r="F34" s="14" t="s">
        <v>23</v>
      </c>
      <c r="G34" s="14"/>
      <c r="H34" s="19"/>
      <c r="I34" s="21"/>
    </row>
    <row r="35" spans="2:11" ht="16.5" thickTop="1" thickBot="1" x14ac:dyDescent="0.3"/>
    <row r="36" spans="2:11" ht="16.5" thickTop="1" thickBot="1" x14ac:dyDescent="0.3">
      <c r="D36" s="3" t="s">
        <v>24</v>
      </c>
      <c r="E36" s="3"/>
      <c r="F36" s="3"/>
      <c r="G36" s="3"/>
      <c r="H36" s="3"/>
      <c r="I36" s="24">
        <f>+I25+I34</f>
        <v>2450</v>
      </c>
    </row>
    <row r="37" spans="2:11" ht="16.5" thickTop="1" thickBot="1" x14ac:dyDescent="0.3">
      <c r="D37" s="3"/>
      <c r="E37" s="3" t="s">
        <v>25</v>
      </c>
      <c r="F37" s="3"/>
      <c r="G37" s="3"/>
      <c r="H37" s="3"/>
      <c r="I37" s="24">
        <f>+I13</f>
        <v>2406</v>
      </c>
    </row>
    <row r="38" spans="2:11" ht="16.5" thickTop="1" thickBot="1" x14ac:dyDescent="0.3">
      <c r="D38" s="3"/>
      <c r="E38" s="3"/>
      <c r="F38" s="3" t="s">
        <v>26</v>
      </c>
      <c r="G38" s="3"/>
      <c r="H38" s="3"/>
      <c r="I38" s="24">
        <f>+I36-I37</f>
        <v>44</v>
      </c>
    </row>
    <row r="39" spans="2:11" ht="15.75" thickTop="1" x14ac:dyDescent="0.25">
      <c r="K39" s="25"/>
    </row>
    <row r="40" spans="2:11" x14ac:dyDescent="0.25">
      <c r="B40" s="115" t="s">
        <v>77</v>
      </c>
      <c r="C40" s="115"/>
      <c r="D40" s="115"/>
      <c r="E40" s="115"/>
      <c r="F40" s="115"/>
      <c r="G40" s="115"/>
      <c r="H40" s="115"/>
      <c r="I40" s="115"/>
    </row>
    <row r="41" spans="2:11" x14ac:dyDescent="0.25">
      <c r="B41" s="115"/>
      <c r="C41" s="115"/>
      <c r="D41" s="115"/>
      <c r="E41" s="115"/>
      <c r="F41" s="115"/>
      <c r="G41" s="115"/>
      <c r="H41" s="115"/>
      <c r="I41" s="115"/>
    </row>
    <row r="42" spans="2:11" x14ac:dyDescent="0.25">
      <c r="B42" s="42"/>
      <c r="C42" s="42"/>
      <c r="D42" s="42"/>
      <c r="E42" s="42"/>
      <c r="F42" s="42"/>
      <c r="G42" s="42"/>
      <c r="H42" s="42"/>
      <c r="I42" s="42"/>
    </row>
    <row r="44" spans="2:11" x14ac:dyDescent="0.25">
      <c r="B44" t="s">
        <v>33</v>
      </c>
      <c r="H44" t="s">
        <v>33</v>
      </c>
    </row>
    <row r="45" spans="2:11" x14ac:dyDescent="0.25">
      <c r="B45" s="111" t="s">
        <v>29</v>
      </c>
      <c r="C45" s="111"/>
      <c r="D45" s="111"/>
      <c r="H45" s="111" t="s">
        <v>39</v>
      </c>
      <c r="I45" s="111"/>
    </row>
    <row r="46" spans="2:11" x14ac:dyDescent="0.25">
      <c r="B46" s="112" t="s">
        <v>28</v>
      </c>
      <c r="C46" s="112"/>
      <c r="D46" s="112"/>
      <c r="H46" s="122" t="s">
        <v>30</v>
      </c>
      <c r="I46" s="122"/>
    </row>
    <row r="47" spans="2:11" x14ac:dyDescent="0.25">
      <c r="E47" s="111" t="s">
        <v>31</v>
      </c>
      <c r="F47" s="111"/>
      <c r="G47" s="111"/>
    </row>
    <row r="48" spans="2:11" x14ac:dyDescent="0.25">
      <c r="E48" s="112" t="s">
        <v>32</v>
      </c>
      <c r="F48" s="112"/>
      <c r="G48" s="112"/>
    </row>
  </sheetData>
  <mergeCells count="28">
    <mergeCell ref="C29:E29"/>
    <mergeCell ref="F29:G29"/>
    <mergeCell ref="B3:H3"/>
    <mergeCell ref="B5:I6"/>
    <mergeCell ref="B9:H9"/>
    <mergeCell ref="B15:G15"/>
    <mergeCell ref="B16:D16"/>
    <mergeCell ref="E16:G16"/>
    <mergeCell ref="B25:C25"/>
    <mergeCell ref="E25:F25"/>
    <mergeCell ref="B27:I27"/>
    <mergeCell ref="C28:E28"/>
    <mergeCell ref="F28:G28"/>
    <mergeCell ref="C30:E30"/>
    <mergeCell ref="F30:G30"/>
    <mergeCell ref="C31:E31"/>
    <mergeCell ref="F31:G31"/>
    <mergeCell ref="C32:E32"/>
    <mergeCell ref="F32:G32"/>
    <mergeCell ref="E47:G47"/>
    <mergeCell ref="E48:G48"/>
    <mergeCell ref="C33:E33"/>
    <mergeCell ref="C34:E34"/>
    <mergeCell ref="B40:I41"/>
    <mergeCell ref="B45:D45"/>
    <mergeCell ref="H45:I45"/>
    <mergeCell ref="B46:D46"/>
    <mergeCell ref="H46:I46"/>
  </mergeCells>
  <pageMargins left="0.7" right="0.7" top="0.75" bottom="0.75" header="0.3" footer="0.3"/>
  <pageSetup scale="9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8"/>
  <sheetViews>
    <sheetView topLeftCell="A19" zoomScaleNormal="100" workbookViewId="0">
      <selection activeCell="C1" sqref="B1:I48"/>
    </sheetView>
  </sheetViews>
  <sheetFormatPr baseColWidth="10" defaultRowHeight="15" x14ac:dyDescent="0.25"/>
  <cols>
    <col min="1" max="1" width="4.28515625" customWidth="1"/>
    <col min="2" max="2" width="7.140625" customWidth="1"/>
    <col min="3" max="3" width="9.5703125" customWidth="1"/>
    <col min="5" max="5" width="8.28515625" customWidth="1"/>
    <col min="6" max="6" width="10" customWidth="1"/>
    <col min="7" max="7" width="12.140625" customWidth="1"/>
    <col min="8" max="8" width="13.140625" customWidth="1"/>
    <col min="9" max="9" width="17.85546875" customWidth="1"/>
    <col min="10" max="10" width="14.28515625" customWidth="1"/>
    <col min="11" max="11" width="15.28515625" bestFit="1" customWidth="1"/>
    <col min="14" max="14" width="15.140625" bestFit="1" customWidth="1"/>
  </cols>
  <sheetData>
    <row r="1" spans="2:14" x14ac:dyDescent="0.25">
      <c r="B1" s="3" t="s">
        <v>0</v>
      </c>
      <c r="C1" s="3"/>
      <c r="D1" s="3"/>
      <c r="E1" s="3"/>
      <c r="F1" s="3"/>
      <c r="G1" s="3"/>
      <c r="H1" s="3"/>
    </row>
    <row r="3" spans="2:14" x14ac:dyDescent="0.25">
      <c r="B3" s="111" t="s">
        <v>1</v>
      </c>
      <c r="C3" s="111"/>
      <c r="D3" s="111"/>
      <c r="E3" s="111"/>
      <c r="F3" s="111"/>
      <c r="G3" s="111"/>
      <c r="H3" s="111"/>
    </row>
    <row r="5" spans="2:14" ht="15" customHeight="1" x14ac:dyDescent="0.25">
      <c r="B5" s="115" t="s">
        <v>82</v>
      </c>
      <c r="C5" s="115"/>
      <c r="D5" s="115"/>
      <c r="E5" s="115"/>
      <c r="F5" s="115"/>
      <c r="G5" s="115"/>
      <c r="H5" s="115"/>
      <c r="I5" s="115"/>
    </row>
    <row r="6" spans="2:14" ht="12" customHeight="1" x14ac:dyDescent="0.25">
      <c r="B6" s="115"/>
      <c r="C6" s="115"/>
      <c r="D6" s="115"/>
      <c r="E6" s="115"/>
      <c r="F6" s="115"/>
      <c r="G6" s="115"/>
      <c r="H6" s="115"/>
      <c r="I6" s="115"/>
    </row>
    <row r="8" spans="2:14" ht="15.75" thickBot="1" x14ac:dyDescent="0.3"/>
    <row r="9" spans="2:14" ht="16.5" thickTop="1" thickBot="1" x14ac:dyDescent="0.3">
      <c r="B9" s="113" t="s">
        <v>81</v>
      </c>
      <c r="C9" s="113"/>
      <c r="D9" s="113"/>
      <c r="E9" s="113"/>
      <c r="F9" s="113"/>
      <c r="G9" s="113"/>
      <c r="H9" s="114"/>
      <c r="I9" s="2">
        <v>2406</v>
      </c>
    </row>
    <row r="10" spans="2:14" ht="16.5" thickTop="1" thickBot="1" x14ac:dyDescent="0.3">
      <c r="B10" s="1" t="s">
        <v>63</v>
      </c>
      <c r="C10" s="1"/>
      <c r="D10" s="1"/>
      <c r="E10" s="1"/>
      <c r="F10" s="1"/>
      <c r="G10" s="1"/>
      <c r="I10" s="2">
        <v>54005450</v>
      </c>
      <c r="J10" s="35"/>
      <c r="N10" s="34"/>
    </row>
    <row r="11" spans="2:14" ht="16.5" thickTop="1" thickBot="1" x14ac:dyDescent="0.3">
      <c r="B11" s="1" t="s">
        <v>4</v>
      </c>
      <c r="C11" s="1"/>
      <c r="D11" s="1"/>
      <c r="E11" s="1"/>
      <c r="F11" s="1"/>
      <c r="G11" s="1"/>
      <c r="I11" s="2">
        <v>52030700</v>
      </c>
    </row>
    <row r="12" spans="2:14" ht="16.5" thickTop="1" thickBot="1" x14ac:dyDescent="0.3">
      <c r="B12" s="1" t="s">
        <v>5</v>
      </c>
      <c r="C12" s="1"/>
      <c r="D12" s="1"/>
      <c r="E12" s="1"/>
      <c r="F12" s="1"/>
      <c r="G12" s="1"/>
      <c r="I12" s="2">
        <v>1976995</v>
      </c>
    </row>
    <row r="13" spans="2:14" ht="16.5" thickTop="1" thickBot="1" x14ac:dyDescent="0.3">
      <c r="B13" s="1" t="s">
        <v>6</v>
      </c>
      <c r="C13" s="1"/>
      <c r="D13" s="1"/>
      <c r="E13" s="1"/>
      <c r="F13" s="1"/>
      <c r="G13" s="1"/>
      <c r="I13" s="2">
        <f>(I9+I10)-(I11+I12)</f>
        <v>161</v>
      </c>
    </row>
    <row r="14" spans="2:14" ht="15.75" thickTop="1" x14ac:dyDescent="0.25">
      <c r="B14" s="1"/>
      <c r="C14" s="1"/>
      <c r="D14" s="1"/>
      <c r="E14" s="1"/>
      <c r="F14" s="1"/>
      <c r="G14" s="1"/>
      <c r="H14" s="1"/>
    </row>
    <row r="15" spans="2:14" ht="15.75" thickBot="1" x14ac:dyDescent="0.3">
      <c r="B15" s="126" t="s">
        <v>7</v>
      </c>
      <c r="C15" s="126"/>
      <c r="D15" s="126"/>
      <c r="E15" s="126"/>
      <c r="F15" s="126"/>
      <c r="G15" s="126"/>
      <c r="H15" s="1"/>
    </row>
    <row r="16" spans="2:14" ht="16.5" thickTop="1" thickBot="1" x14ac:dyDescent="0.3">
      <c r="B16" s="127" t="s">
        <v>8</v>
      </c>
      <c r="C16" s="128"/>
      <c r="D16" s="128"/>
      <c r="E16" s="128" t="s">
        <v>9</v>
      </c>
      <c r="F16" s="128"/>
      <c r="G16" s="129"/>
      <c r="H16" s="1"/>
    </row>
    <row r="17" spans="2:9" ht="15.75" thickTop="1" x14ac:dyDescent="0.25">
      <c r="B17" s="6" t="s">
        <v>10</v>
      </c>
      <c r="C17" s="7" t="s">
        <v>11</v>
      </c>
      <c r="D17" s="7" t="s">
        <v>12</v>
      </c>
      <c r="E17" s="7" t="s">
        <v>10</v>
      </c>
      <c r="F17" s="7" t="s">
        <v>11</v>
      </c>
      <c r="G17" s="8" t="s">
        <v>13</v>
      </c>
      <c r="H17" s="1"/>
    </row>
    <row r="18" spans="2:9" x14ac:dyDescent="0.25">
      <c r="B18" s="4">
        <v>50</v>
      </c>
      <c r="C18" s="5">
        <v>0</v>
      </c>
      <c r="D18" s="23">
        <f>C18*B18</f>
        <v>0</v>
      </c>
      <c r="E18" s="5">
        <v>1000</v>
      </c>
      <c r="F18" s="5">
        <v>0</v>
      </c>
      <c r="G18" s="22">
        <f t="shared" ref="G18:G23" si="0">+E18*F18</f>
        <v>0</v>
      </c>
      <c r="H18" s="1"/>
    </row>
    <row r="19" spans="2:9" x14ac:dyDescent="0.25">
      <c r="B19" s="4">
        <v>100</v>
      </c>
      <c r="C19" s="5">
        <v>2</v>
      </c>
      <c r="D19" s="23">
        <f>+B19*C19</f>
        <v>200</v>
      </c>
      <c r="E19" s="5">
        <v>2000</v>
      </c>
      <c r="F19" s="5">
        <v>0</v>
      </c>
      <c r="G19" s="22">
        <f t="shared" si="0"/>
        <v>0</v>
      </c>
      <c r="H19" s="1"/>
    </row>
    <row r="20" spans="2:9" x14ac:dyDescent="0.25">
      <c r="B20" s="4">
        <v>200</v>
      </c>
      <c r="C20" s="5">
        <v>0</v>
      </c>
      <c r="D20" s="23">
        <f>+B20*C20</f>
        <v>0</v>
      </c>
      <c r="E20" s="5">
        <v>5000</v>
      </c>
      <c r="F20" s="5">
        <v>0</v>
      </c>
      <c r="G20" s="22">
        <f t="shared" si="0"/>
        <v>0</v>
      </c>
      <c r="H20" s="1"/>
    </row>
    <row r="21" spans="2:9" x14ac:dyDescent="0.25">
      <c r="B21" s="4">
        <v>500</v>
      </c>
      <c r="C21" s="5">
        <v>0</v>
      </c>
      <c r="D21" s="23">
        <f>+B21*C21</f>
        <v>0</v>
      </c>
      <c r="E21" s="5">
        <v>10000</v>
      </c>
      <c r="F21" s="5">
        <v>0</v>
      </c>
      <c r="G21" s="22">
        <f t="shared" si="0"/>
        <v>0</v>
      </c>
      <c r="H21" s="1"/>
    </row>
    <row r="22" spans="2:9" ht="15.75" thickBot="1" x14ac:dyDescent="0.3">
      <c r="B22" s="4">
        <v>1000</v>
      </c>
      <c r="C22" s="5">
        <v>0</v>
      </c>
      <c r="D22" s="23">
        <f>+B22*C22</f>
        <v>0</v>
      </c>
      <c r="E22" s="5">
        <v>20000</v>
      </c>
      <c r="F22" s="5">
        <v>0</v>
      </c>
      <c r="G22" s="22">
        <f t="shared" si="0"/>
        <v>0</v>
      </c>
      <c r="H22" s="1"/>
    </row>
    <row r="23" spans="2:9" ht="15.75" thickBot="1" x14ac:dyDescent="0.3">
      <c r="B23" s="4"/>
      <c r="C23" s="5"/>
      <c r="D23" s="23"/>
      <c r="E23" s="5">
        <v>50000</v>
      </c>
      <c r="F23" s="5">
        <v>0</v>
      </c>
      <c r="G23" s="22">
        <f t="shared" si="0"/>
        <v>0</v>
      </c>
      <c r="H23" s="1" t="s">
        <v>14</v>
      </c>
      <c r="I23" s="33">
        <f>D25</f>
        <v>200</v>
      </c>
    </row>
    <row r="24" spans="2:9" ht="15.75" thickBot="1" x14ac:dyDescent="0.3">
      <c r="B24" s="28"/>
      <c r="C24" s="29"/>
      <c r="D24" s="30"/>
      <c r="E24" s="29">
        <v>100000</v>
      </c>
      <c r="F24" s="29">
        <v>0</v>
      </c>
      <c r="G24" s="31">
        <f>F24*E24</f>
        <v>0</v>
      </c>
      <c r="H24" s="1"/>
    </row>
    <row r="25" spans="2:9" ht="16.5" thickTop="1" thickBot="1" x14ac:dyDescent="0.3">
      <c r="B25" s="130" t="s">
        <v>14</v>
      </c>
      <c r="C25" s="131"/>
      <c r="D25" s="26">
        <f>SUM(D18:D23)</f>
        <v>200</v>
      </c>
      <c r="E25" s="131" t="s">
        <v>15</v>
      </c>
      <c r="F25" s="131"/>
      <c r="G25" s="27">
        <f>SUM(G18:G24)</f>
        <v>0</v>
      </c>
      <c r="H25" s="1" t="s">
        <v>16</v>
      </c>
      <c r="I25" s="24">
        <f>+D25+G25</f>
        <v>200</v>
      </c>
    </row>
    <row r="26" spans="2:9" ht="15.75" thickTop="1" x14ac:dyDescent="0.25">
      <c r="B26" s="1"/>
      <c r="C26" s="1"/>
      <c r="D26" s="1"/>
      <c r="E26" s="1"/>
      <c r="F26" s="1"/>
      <c r="G26" s="1"/>
      <c r="H26" s="1"/>
    </row>
    <row r="27" spans="2:9" ht="15.75" thickBot="1" x14ac:dyDescent="0.3">
      <c r="B27" s="132" t="s">
        <v>17</v>
      </c>
      <c r="C27" s="132"/>
      <c r="D27" s="132"/>
      <c r="E27" s="132"/>
      <c r="F27" s="132"/>
      <c r="G27" s="132"/>
      <c r="H27" s="132"/>
      <c r="I27" s="132"/>
    </row>
    <row r="28" spans="2:9" ht="15.75" thickTop="1" x14ac:dyDescent="0.25">
      <c r="B28" s="15" t="s">
        <v>18</v>
      </c>
      <c r="C28" s="133" t="s">
        <v>19</v>
      </c>
      <c r="D28" s="134"/>
      <c r="E28" s="135"/>
      <c r="F28" s="133" t="s">
        <v>20</v>
      </c>
      <c r="G28" s="135"/>
      <c r="H28" s="16" t="s">
        <v>21</v>
      </c>
      <c r="I28" s="17" t="s">
        <v>10</v>
      </c>
    </row>
    <row r="29" spans="2:9" x14ac:dyDescent="0.25">
      <c r="B29" s="4"/>
      <c r="C29" s="123"/>
      <c r="D29" s="124"/>
      <c r="E29" s="125"/>
      <c r="F29" s="123"/>
      <c r="G29" s="125"/>
      <c r="H29" s="5"/>
      <c r="I29" s="10"/>
    </row>
    <row r="30" spans="2:9" x14ac:dyDescent="0.25">
      <c r="B30" s="4"/>
      <c r="C30" s="123"/>
      <c r="D30" s="124"/>
      <c r="E30" s="125"/>
      <c r="F30" s="123"/>
      <c r="G30" s="125"/>
      <c r="H30" s="5"/>
      <c r="I30" s="10"/>
    </row>
    <row r="31" spans="2:9" x14ac:dyDescent="0.25">
      <c r="B31" s="4"/>
      <c r="C31" s="123"/>
      <c r="D31" s="124"/>
      <c r="E31" s="125"/>
      <c r="F31" s="123"/>
      <c r="G31" s="125"/>
      <c r="H31" s="5"/>
      <c r="I31" s="10"/>
    </row>
    <row r="32" spans="2:9" ht="15.75" thickBot="1" x14ac:dyDescent="0.3">
      <c r="B32" s="11"/>
      <c r="C32" s="116"/>
      <c r="D32" s="117"/>
      <c r="E32" s="118"/>
      <c r="F32" s="116"/>
      <c r="G32" s="118"/>
      <c r="H32" s="12"/>
      <c r="I32" s="20"/>
    </row>
    <row r="33" spans="2:11" ht="16.5" thickTop="1" thickBot="1" x14ac:dyDescent="0.3">
      <c r="B33" s="11"/>
      <c r="C33" s="116"/>
      <c r="D33" s="117"/>
      <c r="E33" s="118"/>
      <c r="F33" s="12" t="s">
        <v>22</v>
      </c>
      <c r="G33" s="12"/>
      <c r="H33" s="18"/>
      <c r="I33" s="9"/>
    </row>
    <row r="34" spans="2:11" ht="16.5" thickTop="1" thickBot="1" x14ac:dyDescent="0.3">
      <c r="B34" s="13"/>
      <c r="C34" s="119"/>
      <c r="D34" s="120"/>
      <c r="E34" s="121"/>
      <c r="F34" s="14" t="s">
        <v>23</v>
      </c>
      <c r="G34" s="14"/>
      <c r="H34" s="19"/>
      <c r="I34" s="21"/>
    </row>
    <row r="35" spans="2:11" ht="16.5" thickTop="1" thickBot="1" x14ac:dyDescent="0.3"/>
    <row r="36" spans="2:11" ht="16.5" thickTop="1" thickBot="1" x14ac:dyDescent="0.3">
      <c r="D36" s="3" t="s">
        <v>24</v>
      </c>
      <c r="E36" s="3"/>
      <c r="F36" s="3"/>
      <c r="G36" s="3"/>
      <c r="H36" s="3"/>
      <c r="I36" s="24">
        <f>+I25+I34</f>
        <v>200</v>
      </c>
    </row>
    <row r="37" spans="2:11" ht="16.5" thickTop="1" thickBot="1" x14ac:dyDescent="0.3">
      <c r="D37" s="3"/>
      <c r="E37" s="3" t="s">
        <v>25</v>
      </c>
      <c r="F37" s="3"/>
      <c r="G37" s="3"/>
      <c r="H37" s="3"/>
      <c r="I37" s="24">
        <f>+I13</f>
        <v>161</v>
      </c>
    </row>
    <row r="38" spans="2:11" ht="16.5" thickTop="1" thickBot="1" x14ac:dyDescent="0.3">
      <c r="D38" s="3"/>
      <c r="E38" s="3"/>
      <c r="F38" s="3" t="s">
        <v>26</v>
      </c>
      <c r="G38" s="3"/>
      <c r="H38" s="3"/>
      <c r="I38" s="24">
        <f>+I36-I37</f>
        <v>39</v>
      </c>
    </row>
    <row r="39" spans="2:11" ht="15.75" thickTop="1" x14ac:dyDescent="0.25">
      <c r="K39" s="25"/>
    </row>
    <row r="40" spans="2:11" x14ac:dyDescent="0.25">
      <c r="B40" s="115" t="s">
        <v>80</v>
      </c>
      <c r="C40" s="115"/>
      <c r="D40" s="115"/>
      <c r="E40" s="115"/>
      <c r="F40" s="115"/>
      <c r="G40" s="115"/>
      <c r="H40" s="115"/>
      <c r="I40" s="115"/>
    </row>
    <row r="41" spans="2:11" x14ac:dyDescent="0.25">
      <c r="B41" s="115"/>
      <c r="C41" s="115"/>
      <c r="D41" s="115"/>
      <c r="E41" s="115"/>
      <c r="F41" s="115"/>
      <c r="G41" s="115"/>
      <c r="H41" s="115"/>
      <c r="I41" s="115"/>
    </row>
    <row r="42" spans="2:11" x14ac:dyDescent="0.25">
      <c r="B42" s="43"/>
      <c r="C42" s="43"/>
      <c r="D42" s="43"/>
      <c r="E42" s="43"/>
      <c r="F42" s="43"/>
      <c r="G42" s="43"/>
      <c r="H42" s="43"/>
      <c r="I42" s="43"/>
    </row>
    <row r="44" spans="2:11" x14ac:dyDescent="0.25">
      <c r="B44" t="s">
        <v>33</v>
      </c>
      <c r="H44" t="s">
        <v>33</v>
      </c>
    </row>
    <row r="45" spans="2:11" x14ac:dyDescent="0.25">
      <c r="B45" s="111" t="s">
        <v>29</v>
      </c>
      <c r="C45" s="111"/>
      <c r="D45" s="111"/>
      <c r="H45" s="111" t="s">
        <v>39</v>
      </c>
      <c r="I45" s="111"/>
    </row>
    <row r="46" spans="2:11" x14ac:dyDescent="0.25">
      <c r="B46" s="112" t="s">
        <v>28</v>
      </c>
      <c r="C46" s="112"/>
      <c r="D46" s="112"/>
      <c r="H46" s="122" t="s">
        <v>30</v>
      </c>
      <c r="I46" s="122"/>
    </row>
    <row r="47" spans="2:11" x14ac:dyDescent="0.25">
      <c r="E47" s="111" t="s">
        <v>31</v>
      </c>
      <c r="F47" s="111"/>
      <c r="G47" s="111"/>
    </row>
    <row r="48" spans="2:11" x14ac:dyDescent="0.25">
      <c r="E48" s="112" t="s">
        <v>32</v>
      </c>
      <c r="F48" s="112"/>
      <c r="G48" s="112"/>
    </row>
  </sheetData>
  <mergeCells count="28">
    <mergeCell ref="C29:E29"/>
    <mergeCell ref="F29:G29"/>
    <mergeCell ref="B3:H3"/>
    <mergeCell ref="B5:I6"/>
    <mergeCell ref="B9:H9"/>
    <mergeCell ref="B15:G15"/>
    <mergeCell ref="B16:D16"/>
    <mergeCell ref="E16:G16"/>
    <mergeCell ref="B25:C25"/>
    <mergeCell ref="E25:F25"/>
    <mergeCell ref="B27:I27"/>
    <mergeCell ref="C28:E28"/>
    <mergeCell ref="F28:G28"/>
    <mergeCell ref="C30:E30"/>
    <mergeCell ref="F30:G30"/>
    <mergeCell ref="C31:E31"/>
    <mergeCell ref="F31:G31"/>
    <mergeCell ref="C32:E32"/>
    <mergeCell ref="F32:G32"/>
    <mergeCell ref="E47:G47"/>
    <mergeCell ref="E48:G48"/>
    <mergeCell ref="C33:E33"/>
    <mergeCell ref="C34:E34"/>
    <mergeCell ref="B40:I41"/>
    <mergeCell ref="B45:D45"/>
    <mergeCell ref="H45:I45"/>
    <mergeCell ref="B46:D46"/>
    <mergeCell ref="H46:I46"/>
  </mergeCells>
  <pageMargins left="0.7" right="0.7" top="0.75" bottom="0.75" header="0.3" footer="0.3"/>
  <pageSetup scale="9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8"/>
  <sheetViews>
    <sheetView topLeftCell="A13" zoomScaleNormal="100" workbookViewId="0">
      <selection activeCell="B40" sqref="B40:I41"/>
    </sheetView>
  </sheetViews>
  <sheetFormatPr baseColWidth="10" defaultRowHeight="15" x14ac:dyDescent="0.25"/>
  <cols>
    <col min="1" max="1" width="4.28515625" customWidth="1"/>
    <col min="2" max="2" width="7.140625" customWidth="1"/>
    <col min="3" max="3" width="9.5703125" customWidth="1"/>
    <col min="5" max="5" width="8.28515625" customWidth="1"/>
    <col min="6" max="6" width="10" customWidth="1"/>
    <col min="7" max="7" width="12.140625" customWidth="1"/>
    <col min="8" max="8" width="13.140625" customWidth="1"/>
    <col min="9" max="9" width="17.85546875" customWidth="1"/>
    <col min="10" max="10" width="14.28515625" customWidth="1"/>
    <col min="11" max="11" width="15.28515625" bestFit="1" customWidth="1"/>
    <col min="14" max="14" width="15.140625" bestFit="1" customWidth="1"/>
  </cols>
  <sheetData>
    <row r="1" spans="2:14" x14ac:dyDescent="0.25">
      <c r="B1" s="3" t="s">
        <v>0</v>
      </c>
      <c r="C1" s="3"/>
      <c r="D1" s="3"/>
      <c r="E1" s="3"/>
      <c r="F1" s="3"/>
      <c r="G1" s="3"/>
      <c r="H1" s="3"/>
    </row>
    <row r="3" spans="2:14" x14ac:dyDescent="0.25">
      <c r="B3" s="111" t="s">
        <v>1</v>
      </c>
      <c r="C3" s="111"/>
      <c r="D3" s="111"/>
      <c r="E3" s="111"/>
      <c r="F3" s="111"/>
      <c r="G3" s="111"/>
      <c r="H3" s="111"/>
    </row>
    <row r="5" spans="2:14" ht="15" customHeight="1" x14ac:dyDescent="0.25">
      <c r="B5" s="115" t="s">
        <v>83</v>
      </c>
      <c r="C5" s="115"/>
      <c r="D5" s="115"/>
      <c r="E5" s="115"/>
      <c r="F5" s="115"/>
      <c r="G5" s="115"/>
      <c r="H5" s="115"/>
      <c r="I5" s="115"/>
    </row>
    <row r="6" spans="2:14" ht="12" customHeight="1" x14ac:dyDescent="0.25">
      <c r="B6" s="115"/>
      <c r="C6" s="115"/>
      <c r="D6" s="115"/>
      <c r="E6" s="115"/>
      <c r="F6" s="115"/>
      <c r="G6" s="115"/>
      <c r="H6" s="115"/>
      <c r="I6" s="115"/>
    </row>
    <row r="8" spans="2:14" ht="15.75" thickBot="1" x14ac:dyDescent="0.3"/>
    <row r="9" spans="2:14" ht="16.5" thickTop="1" thickBot="1" x14ac:dyDescent="0.3">
      <c r="B9" s="113" t="s">
        <v>85</v>
      </c>
      <c r="C9" s="113"/>
      <c r="D9" s="113"/>
      <c r="E9" s="113"/>
      <c r="F9" s="113"/>
      <c r="G9" s="113"/>
      <c r="H9" s="114"/>
      <c r="I9" s="2">
        <v>161</v>
      </c>
    </row>
    <row r="10" spans="2:14" ht="16.5" thickTop="1" thickBot="1" x14ac:dyDescent="0.3">
      <c r="B10" s="1" t="s">
        <v>63</v>
      </c>
      <c r="C10" s="1"/>
      <c r="D10" s="1"/>
      <c r="E10" s="1"/>
      <c r="F10" s="1"/>
      <c r="G10" s="1"/>
      <c r="I10" s="2">
        <v>277400</v>
      </c>
      <c r="J10" s="35"/>
      <c r="N10" s="34"/>
    </row>
    <row r="11" spans="2:14" ht="16.5" thickTop="1" thickBot="1" x14ac:dyDescent="0.3">
      <c r="B11" s="1" t="s">
        <v>4</v>
      </c>
      <c r="C11" s="1"/>
      <c r="D11" s="1"/>
      <c r="E11" s="1"/>
      <c r="F11" s="1"/>
      <c r="G11" s="1"/>
      <c r="I11" s="2">
        <v>0</v>
      </c>
    </row>
    <row r="12" spans="2:14" ht="16.5" thickTop="1" thickBot="1" x14ac:dyDescent="0.3">
      <c r="B12" s="1" t="s">
        <v>5</v>
      </c>
      <c r="C12" s="1"/>
      <c r="D12" s="1"/>
      <c r="E12" s="1"/>
      <c r="F12" s="1"/>
      <c r="G12" s="1"/>
      <c r="I12" s="2">
        <v>0</v>
      </c>
    </row>
    <row r="13" spans="2:14" ht="16.5" thickTop="1" thickBot="1" x14ac:dyDescent="0.3">
      <c r="B13" s="1" t="s">
        <v>6</v>
      </c>
      <c r="C13" s="1"/>
      <c r="D13" s="1"/>
      <c r="E13" s="1"/>
      <c r="F13" s="1"/>
      <c r="G13" s="1"/>
      <c r="I13" s="2">
        <f>(I9+I10)-(I11+I12)</f>
        <v>277561</v>
      </c>
    </row>
    <row r="14" spans="2:14" ht="15.75" thickTop="1" x14ac:dyDescent="0.25">
      <c r="B14" s="1"/>
      <c r="C14" s="1"/>
      <c r="D14" s="1"/>
      <c r="E14" s="1"/>
      <c r="F14" s="1"/>
      <c r="G14" s="1"/>
      <c r="H14" s="1"/>
    </row>
    <row r="15" spans="2:14" ht="15.75" thickBot="1" x14ac:dyDescent="0.3">
      <c r="B15" s="126" t="s">
        <v>7</v>
      </c>
      <c r="C15" s="126"/>
      <c r="D15" s="126"/>
      <c r="E15" s="126"/>
      <c r="F15" s="126"/>
      <c r="G15" s="126"/>
      <c r="H15" s="1"/>
    </row>
    <row r="16" spans="2:14" ht="16.5" thickTop="1" thickBot="1" x14ac:dyDescent="0.3">
      <c r="B16" s="127" t="s">
        <v>8</v>
      </c>
      <c r="C16" s="128"/>
      <c r="D16" s="128"/>
      <c r="E16" s="128" t="s">
        <v>9</v>
      </c>
      <c r="F16" s="128"/>
      <c r="G16" s="129"/>
      <c r="H16" s="1"/>
    </row>
    <row r="17" spans="2:9" ht="15.75" thickTop="1" x14ac:dyDescent="0.25">
      <c r="B17" s="6" t="s">
        <v>10</v>
      </c>
      <c r="C17" s="7" t="s">
        <v>11</v>
      </c>
      <c r="D17" s="7" t="s">
        <v>12</v>
      </c>
      <c r="E17" s="7" t="s">
        <v>10</v>
      </c>
      <c r="F17" s="7" t="s">
        <v>11</v>
      </c>
      <c r="G17" s="8" t="s">
        <v>13</v>
      </c>
      <c r="H17" s="1"/>
    </row>
    <row r="18" spans="2:9" x14ac:dyDescent="0.25">
      <c r="B18" s="4">
        <v>50</v>
      </c>
      <c r="C18" s="5">
        <v>0</v>
      </c>
      <c r="D18" s="23">
        <f>C18*B18</f>
        <v>0</v>
      </c>
      <c r="E18" s="5">
        <v>1000</v>
      </c>
      <c r="F18" s="5">
        <v>0</v>
      </c>
      <c r="G18" s="22">
        <f t="shared" ref="G18:G23" si="0">+E18*F18</f>
        <v>0</v>
      </c>
      <c r="H18" s="1"/>
    </row>
    <row r="19" spans="2:9" x14ac:dyDescent="0.25">
      <c r="B19" s="4">
        <v>100</v>
      </c>
      <c r="C19" s="5">
        <v>1</v>
      </c>
      <c r="D19" s="23">
        <f>+B19*C19</f>
        <v>100</v>
      </c>
      <c r="E19" s="5">
        <v>2000</v>
      </c>
      <c r="F19" s="5">
        <v>6</v>
      </c>
      <c r="G19" s="22">
        <f t="shared" si="0"/>
        <v>12000</v>
      </c>
      <c r="H19" s="1"/>
    </row>
    <row r="20" spans="2:9" x14ac:dyDescent="0.25">
      <c r="B20" s="4">
        <v>200</v>
      </c>
      <c r="C20" s="5">
        <v>0</v>
      </c>
      <c r="D20" s="23">
        <f>+B20*C20</f>
        <v>0</v>
      </c>
      <c r="E20" s="5">
        <v>5000</v>
      </c>
      <c r="F20" s="5">
        <v>3</v>
      </c>
      <c r="G20" s="22">
        <f t="shared" si="0"/>
        <v>15000</v>
      </c>
      <c r="H20" s="1"/>
    </row>
    <row r="21" spans="2:9" x14ac:dyDescent="0.25">
      <c r="B21" s="4">
        <v>500</v>
      </c>
      <c r="C21" s="5">
        <v>1</v>
      </c>
      <c r="D21" s="23">
        <f>+B21*C21</f>
        <v>500</v>
      </c>
      <c r="E21" s="5">
        <v>10000</v>
      </c>
      <c r="F21" s="5">
        <v>0</v>
      </c>
      <c r="G21" s="22">
        <f t="shared" si="0"/>
        <v>0</v>
      </c>
      <c r="H21" s="1"/>
    </row>
    <row r="22" spans="2:9" ht="15.75" thickBot="1" x14ac:dyDescent="0.3">
      <c r="B22" s="4">
        <v>1000</v>
      </c>
      <c r="C22" s="5">
        <v>0</v>
      </c>
      <c r="D22" s="23">
        <f>+B22*C22</f>
        <v>0</v>
      </c>
      <c r="E22" s="5">
        <v>20000</v>
      </c>
      <c r="F22" s="5">
        <v>0</v>
      </c>
      <c r="G22" s="22">
        <f t="shared" si="0"/>
        <v>0</v>
      </c>
      <c r="H22" s="1"/>
    </row>
    <row r="23" spans="2:9" ht="15.75" thickBot="1" x14ac:dyDescent="0.3">
      <c r="B23" s="4"/>
      <c r="C23" s="5"/>
      <c r="D23" s="23"/>
      <c r="E23" s="5">
        <v>50000</v>
      </c>
      <c r="F23" s="5">
        <v>5</v>
      </c>
      <c r="G23" s="22">
        <f t="shared" si="0"/>
        <v>250000</v>
      </c>
      <c r="H23" s="1" t="s">
        <v>14</v>
      </c>
      <c r="I23" s="33">
        <f>D25</f>
        <v>600</v>
      </c>
    </row>
    <row r="24" spans="2:9" ht="15.75" thickBot="1" x14ac:dyDescent="0.3">
      <c r="B24" s="28"/>
      <c r="C24" s="29"/>
      <c r="D24" s="30"/>
      <c r="E24" s="29">
        <v>100000</v>
      </c>
      <c r="F24" s="29">
        <v>0</v>
      </c>
      <c r="G24" s="31">
        <f>F24*E24</f>
        <v>0</v>
      </c>
      <c r="H24" s="1"/>
    </row>
    <row r="25" spans="2:9" ht="16.5" thickTop="1" thickBot="1" x14ac:dyDescent="0.3">
      <c r="B25" s="130" t="s">
        <v>14</v>
      </c>
      <c r="C25" s="131"/>
      <c r="D25" s="26">
        <f>SUM(D18:D23)</f>
        <v>600</v>
      </c>
      <c r="E25" s="131" t="s">
        <v>15</v>
      </c>
      <c r="F25" s="131"/>
      <c r="G25" s="27">
        <f>SUM(G18:G24)</f>
        <v>277000</v>
      </c>
      <c r="H25" s="1" t="s">
        <v>16</v>
      </c>
      <c r="I25" s="24">
        <f>+D25+G25</f>
        <v>277600</v>
      </c>
    </row>
    <row r="26" spans="2:9" ht="15.75" thickTop="1" x14ac:dyDescent="0.25">
      <c r="B26" s="1"/>
      <c r="C26" s="1"/>
      <c r="D26" s="1"/>
      <c r="E26" s="1"/>
      <c r="F26" s="1"/>
      <c r="G26" s="1"/>
      <c r="H26" s="1"/>
    </row>
    <row r="27" spans="2:9" ht="15.75" thickBot="1" x14ac:dyDescent="0.3">
      <c r="B27" s="132" t="s">
        <v>17</v>
      </c>
      <c r="C27" s="132"/>
      <c r="D27" s="132"/>
      <c r="E27" s="132"/>
      <c r="F27" s="132"/>
      <c r="G27" s="132"/>
      <c r="H27" s="132"/>
      <c r="I27" s="132"/>
    </row>
    <row r="28" spans="2:9" ht="15.75" thickTop="1" x14ac:dyDescent="0.25">
      <c r="B28" s="15" t="s">
        <v>18</v>
      </c>
      <c r="C28" s="133" t="s">
        <v>19</v>
      </c>
      <c r="D28" s="134"/>
      <c r="E28" s="135"/>
      <c r="F28" s="133" t="s">
        <v>20</v>
      </c>
      <c r="G28" s="135"/>
      <c r="H28" s="16" t="s">
        <v>21</v>
      </c>
      <c r="I28" s="17" t="s">
        <v>10</v>
      </c>
    </row>
    <row r="29" spans="2:9" x14ac:dyDescent="0.25">
      <c r="B29" s="4"/>
      <c r="C29" s="123"/>
      <c r="D29" s="124"/>
      <c r="E29" s="125"/>
      <c r="F29" s="123"/>
      <c r="G29" s="125"/>
      <c r="H29" s="5"/>
      <c r="I29" s="10"/>
    </row>
    <row r="30" spans="2:9" x14ac:dyDescent="0.25">
      <c r="B30" s="4"/>
      <c r="C30" s="123"/>
      <c r="D30" s="124"/>
      <c r="E30" s="125"/>
      <c r="F30" s="123"/>
      <c r="G30" s="125"/>
      <c r="H30" s="5"/>
      <c r="I30" s="10"/>
    </row>
    <row r="31" spans="2:9" x14ac:dyDescent="0.25">
      <c r="B31" s="4"/>
      <c r="C31" s="123"/>
      <c r="D31" s="124"/>
      <c r="E31" s="125"/>
      <c r="F31" s="123"/>
      <c r="G31" s="125"/>
      <c r="H31" s="5"/>
      <c r="I31" s="10"/>
    </row>
    <row r="32" spans="2:9" ht="15.75" thickBot="1" x14ac:dyDescent="0.3">
      <c r="B32" s="11"/>
      <c r="C32" s="116"/>
      <c r="D32" s="117"/>
      <c r="E32" s="118"/>
      <c r="F32" s="116"/>
      <c r="G32" s="118"/>
      <c r="H32" s="12"/>
      <c r="I32" s="20"/>
    </row>
    <row r="33" spans="2:11" ht="16.5" thickTop="1" thickBot="1" x14ac:dyDescent="0.3">
      <c r="B33" s="11"/>
      <c r="C33" s="116"/>
      <c r="D33" s="117"/>
      <c r="E33" s="118"/>
      <c r="F33" s="12" t="s">
        <v>22</v>
      </c>
      <c r="G33" s="12"/>
      <c r="H33" s="18"/>
      <c r="I33" s="9"/>
    </row>
    <row r="34" spans="2:11" ht="16.5" thickTop="1" thickBot="1" x14ac:dyDescent="0.3">
      <c r="B34" s="13"/>
      <c r="C34" s="119"/>
      <c r="D34" s="120"/>
      <c r="E34" s="121"/>
      <c r="F34" s="14" t="s">
        <v>23</v>
      </c>
      <c r="G34" s="14"/>
      <c r="H34" s="19"/>
      <c r="I34" s="21"/>
    </row>
    <row r="35" spans="2:11" ht="16.5" thickTop="1" thickBot="1" x14ac:dyDescent="0.3"/>
    <row r="36" spans="2:11" ht="16.5" thickTop="1" thickBot="1" x14ac:dyDescent="0.3">
      <c r="D36" s="3" t="s">
        <v>24</v>
      </c>
      <c r="E36" s="3"/>
      <c r="F36" s="3"/>
      <c r="G36" s="3"/>
      <c r="H36" s="3"/>
      <c r="I36" s="24">
        <f>+I25+I34</f>
        <v>277600</v>
      </c>
    </row>
    <row r="37" spans="2:11" ht="16.5" thickTop="1" thickBot="1" x14ac:dyDescent="0.3">
      <c r="D37" s="3"/>
      <c r="E37" s="3" t="s">
        <v>25</v>
      </c>
      <c r="F37" s="3"/>
      <c r="G37" s="3"/>
      <c r="H37" s="3"/>
      <c r="I37" s="24">
        <f>+I13</f>
        <v>277561</v>
      </c>
    </row>
    <row r="38" spans="2:11" ht="16.5" thickTop="1" thickBot="1" x14ac:dyDescent="0.3">
      <c r="D38" s="3"/>
      <c r="E38" s="3"/>
      <c r="F38" s="3" t="s">
        <v>26</v>
      </c>
      <c r="G38" s="3"/>
      <c r="H38" s="3"/>
      <c r="I38" s="24">
        <f>+I36-I37</f>
        <v>39</v>
      </c>
    </row>
    <row r="39" spans="2:11" ht="15.75" thickTop="1" x14ac:dyDescent="0.25">
      <c r="K39" s="25"/>
    </row>
    <row r="40" spans="2:11" x14ac:dyDescent="0.25">
      <c r="B40" s="115" t="s">
        <v>84</v>
      </c>
      <c r="C40" s="115"/>
      <c r="D40" s="115"/>
      <c r="E40" s="115"/>
      <c r="F40" s="115"/>
      <c r="G40" s="115"/>
      <c r="H40" s="115"/>
      <c r="I40" s="115"/>
    </row>
    <row r="41" spans="2:11" x14ac:dyDescent="0.25">
      <c r="B41" s="115"/>
      <c r="C41" s="115"/>
      <c r="D41" s="115"/>
      <c r="E41" s="115"/>
      <c r="F41" s="115"/>
      <c r="G41" s="115"/>
      <c r="H41" s="115"/>
      <c r="I41" s="115"/>
    </row>
    <row r="42" spans="2:11" x14ac:dyDescent="0.25">
      <c r="B42" s="43"/>
      <c r="C42" s="43"/>
      <c r="D42" s="43"/>
      <c r="E42" s="43"/>
      <c r="F42" s="43"/>
      <c r="G42" s="43"/>
      <c r="H42" s="43"/>
      <c r="I42" s="43"/>
    </row>
    <row r="44" spans="2:11" x14ac:dyDescent="0.25">
      <c r="B44" t="s">
        <v>33</v>
      </c>
      <c r="H44" t="s">
        <v>33</v>
      </c>
    </row>
    <row r="45" spans="2:11" x14ac:dyDescent="0.25">
      <c r="B45" s="111" t="s">
        <v>29</v>
      </c>
      <c r="C45" s="111"/>
      <c r="D45" s="111"/>
      <c r="H45" s="111" t="s">
        <v>39</v>
      </c>
      <c r="I45" s="111"/>
    </row>
    <row r="46" spans="2:11" x14ac:dyDescent="0.25">
      <c r="B46" s="112" t="s">
        <v>28</v>
      </c>
      <c r="C46" s="112"/>
      <c r="D46" s="112"/>
      <c r="H46" s="122" t="s">
        <v>30</v>
      </c>
      <c r="I46" s="122"/>
    </row>
    <row r="47" spans="2:11" x14ac:dyDescent="0.25">
      <c r="E47" s="111" t="s">
        <v>31</v>
      </c>
      <c r="F47" s="111"/>
      <c r="G47" s="111"/>
    </row>
    <row r="48" spans="2:11" x14ac:dyDescent="0.25">
      <c r="E48" s="112" t="s">
        <v>32</v>
      </c>
      <c r="F48" s="112"/>
      <c r="G48" s="112"/>
    </row>
  </sheetData>
  <mergeCells count="28">
    <mergeCell ref="C29:E29"/>
    <mergeCell ref="F29:G29"/>
    <mergeCell ref="B3:H3"/>
    <mergeCell ref="B5:I6"/>
    <mergeCell ref="B9:H9"/>
    <mergeCell ref="B15:G15"/>
    <mergeCell ref="B16:D16"/>
    <mergeCell ref="E16:G16"/>
    <mergeCell ref="B25:C25"/>
    <mergeCell ref="E25:F25"/>
    <mergeCell ref="B27:I27"/>
    <mergeCell ref="C28:E28"/>
    <mergeCell ref="F28:G28"/>
    <mergeCell ref="C30:E30"/>
    <mergeCell ref="F30:G30"/>
    <mergeCell ref="C31:E31"/>
    <mergeCell ref="F31:G31"/>
    <mergeCell ref="C32:E32"/>
    <mergeCell ref="F32:G32"/>
    <mergeCell ref="E47:G47"/>
    <mergeCell ref="E48:G48"/>
    <mergeCell ref="C33:E33"/>
    <mergeCell ref="C34:E34"/>
    <mergeCell ref="B40:I41"/>
    <mergeCell ref="B45:D45"/>
    <mergeCell ref="H45:I45"/>
    <mergeCell ref="B46:D46"/>
    <mergeCell ref="H46:I46"/>
  </mergeCells>
  <pageMargins left="0.7" right="0.7" top="0.75" bottom="0.75" header="0.3" footer="0.3"/>
  <pageSetup scale="9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8"/>
  <sheetViews>
    <sheetView zoomScaleNormal="100" workbookViewId="0">
      <selection activeCell="I9" sqref="I9"/>
    </sheetView>
  </sheetViews>
  <sheetFormatPr baseColWidth="10" defaultRowHeight="15" x14ac:dyDescent="0.25"/>
  <cols>
    <col min="1" max="1" width="4.28515625" customWidth="1"/>
    <col min="2" max="2" width="7.140625" customWidth="1"/>
    <col min="3" max="3" width="9.5703125" customWidth="1"/>
    <col min="5" max="5" width="8.28515625" customWidth="1"/>
    <col min="6" max="6" width="10" customWidth="1"/>
    <col min="7" max="7" width="12.140625" customWidth="1"/>
    <col min="8" max="8" width="13.140625" customWidth="1"/>
    <col min="9" max="9" width="17.85546875" customWidth="1"/>
    <col min="10" max="10" width="14.28515625" customWidth="1"/>
    <col min="11" max="11" width="15.28515625" bestFit="1" customWidth="1"/>
    <col min="14" max="14" width="15.140625" bestFit="1" customWidth="1"/>
  </cols>
  <sheetData>
    <row r="1" spans="2:14" x14ac:dyDescent="0.25">
      <c r="B1" s="3" t="s">
        <v>0</v>
      </c>
      <c r="C1" s="3"/>
      <c r="D1" s="3"/>
      <c r="E1" s="3"/>
      <c r="F1" s="3"/>
      <c r="G1" s="3"/>
      <c r="H1" s="3"/>
    </row>
    <row r="3" spans="2:14" x14ac:dyDescent="0.25">
      <c r="B3" s="111" t="s">
        <v>1</v>
      </c>
      <c r="C3" s="111"/>
      <c r="D3" s="111"/>
      <c r="E3" s="111"/>
      <c r="F3" s="111"/>
      <c r="G3" s="111"/>
      <c r="H3" s="111"/>
    </row>
    <row r="5" spans="2:14" ht="15" customHeight="1" x14ac:dyDescent="0.25">
      <c r="B5" s="115" t="s">
        <v>87</v>
      </c>
      <c r="C5" s="115"/>
      <c r="D5" s="115"/>
      <c r="E5" s="115"/>
      <c r="F5" s="115"/>
      <c r="G5" s="115"/>
      <c r="H5" s="115"/>
      <c r="I5" s="115"/>
    </row>
    <row r="6" spans="2:14" ht="12" customHeight="1" x14ac:dyDescent="0.25">
      <c r="B6" s="115"/>
      <c r="C6" s="115"/>
      <c r="D6" s="115"/>
      <c r="E6" s="115"/>
      <c r="F6" s="115"/>
      <c r="G6" s="115"/>
      <c r="H6" s="115"/>
      <c r="I6" s="115"/>
    </row>
    <row r="8" spans="2:14" ht="15.75" thickBot="1" x14ac:dyDescent="0.3"/>
    <row r="9" spans="2:14" ht="16.5" thickTop="1" thickBot="1" x14ac:dyDescent="0.3">
      <c r="B9" s="113" t="s">
        <v>86</v>
      </c>
      <c r="C9" s="113"/>
      <c r="D9" s="113"/>
      <c r="E9" s="113"/>
      <c r="F9" s="113"/>
      <c r="G9" s="113"/>
      <c r="H9" s="114"/>
      <c r="I9" s="2">
        <v>277561</v>
      </c>
    </row>
    <row r="10" spans="2:14" ht="16.5" thickTop="1" thickBot="1" x14ac:dyDescent="0.3">
      <c r="B10" s="1" t="s">
        <v>63</v>
      </c>
      <c r="C10" s="1"/>
      <c r="D10" s="1"/>
      <c r="E10" s="1"/>
      <c r="F10" s="1"/>
      <c r="G10" s="1"/>
      <c r="I10" s="2">
        <v>3232680</v>
      </c>
      <c r="J10" s="35"/>
      <c r="N10" s="34"/>
    </row>
    <row r="11" spans="2:14" ht="16.5" thickTop="1" thickBot="1" x14ac:dyDescent="0.3">
      <c r="B11" s="1" t="s">
        <v>4</v>
      </c>
      <c r="C11" s="1"/>
      <c r="D11" s="1"/>
      <c r="E11" s="1"/>
      <c r="F11" s="1"/>
      <c r="G11" s="1"/>
      <c r="I11" s="2">
        <v>0</v>
      </c>
    </row>
    <row r="12" spans="2:14" ht="16.5" thickTop="1" thickBot="1" x14ac:dyDescent="0.3">
      <c r="B12" s="1" t="s">
        <v>5</v>
      </c>
      <c r="C12" s="1"/>
      <c r="D12" s="1"/>
      <c r="E12" s="1"/>
      <c r="F12" s="1"/>
      <c r="G12" s="1"/>
      <c r="I12" s="2">
        <v>1104568</v>
      </c>
    </row>
    <row r="13" spans="2:14" ht="16.5" thickTop="1" thickBot="1" x14ac:dyDescent="0.3">
      <c r="B13" s="1" t="s">
        <v>6</v>
      </c>
      <c r="C13" s="1"/>
      <c r="D13" s="1"/>
      <c r="E13" s="1"/>
      <c r="F13" s="1"/>
      <c r="G13" s="1"/>
      <c r="I13" s="2">
        <f>(I9+I10)-(I11+I12)</f>
        <v>2405673</v>
      </c>
    </row>
    <row r="14" spans="2:14" ht="15.75" thickTop="1" x14ac:dyDescent="0.25">
      <c r="B14" s="1"/>
      <c r="C14" s="1"/>
      <c r="D14" s="1"/>
      <c r="E14" s="1"/>
      <c r="F14" s="1"/>
      <c r="G14" s="1"/>
      <c r="H14" s="1"/>
    </row>
    <row r="15" spans="2:14" ht="15.75" thickBot="1" x14ac:dyDescent="0.3">
      <c r="B15" s="126" t="s">
        <v>7</v>
      </c>
      <c r="C15" s="126"/>
      <c r="D15" s="126"/>
      <c r="E15" s="126"/>
      <c r="F15" s="126"/>
      <c r="G15" s="126"/>
      <c r="H15" s="1"/>
    </row>
    <row r="16" spans="2:14" ht="16.5" thickTop="1" thickBot="1" x14ac:dyDescent="0.3">
      <c r="B16" s="127" t="s">
        <v>8</v>
      </c>
      <c r="C16" s="128"/>
      <c r="D16" s="128"/>
      <c r="E16" s="128" t="s">
        <v>9</v>
      </c>
      <c r="F16" s="128"/>
      <c r="G16" s="129"/>
      <c r="H16" s="1"/>
    </row>
    <row r="17" spans="2:9" ht="15.75" thickTop="1" x14ac:dyDescent="0.25">
      <c r="B17" s="6" t="s">
        <v>10</v>
      </c>
      <c r="C17" s="7" t="s">
        <v>11</v>
      </c>
      <c r="D17" s="7" t="s">
        <v>12</v>
      </c>
      <c r="E17" s="7" t="s">
        <v>10</v>
      </c>
      <c r="F17" s="7" t="s">
        <v>11</v>
      </c>
      <c r="G17" s="8" t="s">
        <v>13</v>
      </c>
      <c r="H17" s="1"/>
    </row>
    <row r="18" spans="2:9" x14ac:dyDescent="0.25">
      <c r="B18" s="4">
        <v>50</v>
      </c>
      <c r="C18" s="5">
        <v>0</v>
      </c>
      <c r="D18" s="23">
        <f>C18*B18</f>
        <v>0</v>
      </c>
      <c r="E18" s="5">
        <v>1000</v>
      </c>
      <c r="F18" s="5">
        <v>1</v>
      </c>
      <c r="G18" s="22">
        <f t="shared" ref="G18:G23" si="0">+E18*F18</f>
        <v>1000</v>
      </c>
      <c r="H18" s="1"/>
    </row>
    <row r="19" spans="2:9" x14ac:dyDescent="0.25">
      <c r="B19" s="4">
        <v>100</v>
      </c>
      <c r="C19" s="5">
        <v>2</v>
      </c>
      <c r="D19" s="23">
        <f>+B19*C19</f>
        <v>200</v>
      </c>
      <c r="E19" s="5">
        <v>2000</v>
      </c>
      <c r="F19" s="5">
        <v>2</v>
      </c>
      <c r="G19" s="22">
        <f t="shared" si="0"/>
        <v>4000</v>
      </c>
      <c r="H19" s="1"/>
    </row>
    <row r="20" spans="2:9" x14ac:dyDescent="0.25">
      <c r="B20" s="4">
        <v>200</v>
      </c>
      <c r="C20" s="5">
        <v>0</v>
      </c>
      <c r="D20" s="23">
        <f>+B20*C20</f>
        <v>0</v>
      </c>
      <c r="E20" s="5">
        <v>5000</v>
      </c>
      <c r="F20" s="5">
        <v>0</v>
      </c>
      <c r="G20" s="22">
        <f t="shared" si="0"/>
        <v>0</v>
      </c>
      <c r="H20" s="1"/>
    </row>
    <row r="21" spans="2:9" x14ac:dyDescent="0.25">
      <c r="B21" s="4">
        <v>500</v>
      </c>
      <c r="C21" s="5">
        <v>1</v>
      </c>
      <c r="D21" s="23">
        <f>+B21*C21</f>
        <v>500</v>
      </c>
      <c r="E21" s="5">
        <v>10000</v>
      </c>
      <c r="F21" s="5">
        <v>3</v>
      </c>
      <c r="G21" s="22">
        <f t="shared" si="0"/>
        <v>30000</v>
      </c>
      <c r="H21" s="1"/>
    </row>
    <row r="22" spans="2:9" ht="15.75" thickBot="1" x14ac:dyDescent="0.3">
      <c r="B22" s="4">
        <v>1000</v>
      </c>
      <c r="C22" s="5">
        <v>0</v>
      </c>
      <c r="D22" s="23">
        <f>+B22*C22</f>
        <v>0</v>
      </c>
      <c r="E22" s="5">
        <v>20000</v>
      </c>
      <c r="F22" s="5">
        <v>1</v>
      </c>
      <c r="G22" s="22">
        <f t="shared" si="0"/>
        <v>20000</v>
      </c>
      <c r="H22" s="1"/>
    </row>
    <row r="23" spans="2:9" ht="15.75" thickBot="1" x14ac:dyDescent="0.3">
      <c r="B23" s="4"/>
      <c r="C23" s="5"/>
      <c r="D23" s="23"/>
      <c r="E23" s="5">
        <v>50000</v>
      </c>
      <c r="F23" s="5">
        <v>45</v>
      </c>
      <c r="G23" s="22">
        <f t="shared" si="0"/>
        <v>2250000</v>
      </c>
      <c r="H23" s="1" t="s">
        <v>14</v>
      </c>
      <c r="I23" s="33">
        <f>D25</f>
        <v>700</v>
      </c>
    </row>
    <row r="24" spans="2:9" ht="15.75" thickBot="1" x14ac:dyDescent="0.3">
      <c r="B24" s="28"/>
      <c r="C24" s="29"/>
      <c r="D24" s="30"/>
      <c r="E24" s="29">
        <v>100000</v>
      </c>
      <c r="F24" s="29">
        <v>1</v>
      </c>
      <c r="G24" s="31">
        <f>F24*E24</f>
        <v>100000</v>
      </c>
      <c r="H24" s="1"/>
    </row>
    <row r="25" spans="2:9" ht="16.5" thickTop="1" thickBot="1" x14ac:dyDescent="0.3">
      <c r="B25" s="130" t="s">
        <v>14</v>
      </c>
      <c r="C25" s="131"/>
      <c r="D25" s="26">
        <f>SUM(D18:D23)</f>
        <v>700</v>
      </c>
      <c r="E25" s="131" t="s">
        <v>15</v>
      </c>
      <c r="F25" s="131"/>
      <c r="G25" s="27">
        <f>SUM(G18:G24)</f>
        <v>2405000</v>
      </c>
      <c r="H25" s="1" t="s">
        <v>16</v>
      </c>
      <c r="I25" s="24">
        <f>+D25+G25</f>
        <v>2405700</v>
      </c>
    </row>
    <row r="26" spans="2:9" ht="15.75" thickTop="1" x14ac:dyDescent="0.25">
      <c r="B26" s="1"/>
      <c r="C26" s="1"/>
      <c r="D26" s="1"/>
      <c r="E26" s="1"/>
      <c r="F26" s="1"/>
      <c r="G26" s="1"/>
      <c r="H26" s="1"/>
    </row>
    <row r="27" spans="2:9" ht="15.75" thickBot="1" x14ac:dyDescent="0.3">
      <c r="B27" s="132" t="s">
        <v>17</v>
      </c>
      <c r="C27" s="132"/>
      <c r="D27" s="132"/>
      <c r="E27" s="132"/>
      <c r="F27" s="132"/>
      <c r="G27" s="132"/>
      <c r="H27" s="132"/>
      <c r="I27" s="132"/>
    </row>
    <row r="28" spans="2:9" ht="15.75" thickTop="1" x14ac:dyDescent="0.25">
      <c r="B28" s="15" t="s">
        <v>18</v>
      </c>
      <c r="C28" s="133" t="s">
        <v>19</v>
      </c>
      <c r="D28" s="134"/>
      <c r="E28" s="135"/>
      <c r="F28" s="133" t="s">
        <v>20</v>
      </c>
      <c r="G28" s="135"/>
      <c r="H28" s="16" t="s">
        <v>21</v>
      </c>
      <c r="I28" s="17" t="s">
        <v>10</v>
      </c>
    </row>
    <row r="29" spans="2:9" x14ac:dyDescent="0.25">
      <c r="B29" s="4"/>
      <c r="C29" s="123"/>
      <c r="D29" s="124"/>
      <c r="E29" s="125"/>
      <c r="F29" s="123"/>
      <c r="G29" s="125"/>
      <c r="H29" s="5"/>
      <c r="I29" s="10"/>
    </row>
    <row r="30" spans="2:9" x14ac:dyDescent="0.25">
      <c r="B30" s="4"/>
      <c r="C30" s="123"/>
      <c r="D30" s="124"/>
      <c r="E30" s="125"/>
      <c r="F30" s="123"/>
      <c r="G30" s="125"/>
      <c r="H30" s="5"/>
      <c r="I30" s="10"/>
    </row>
    <row r="31" spans="2:9" x14ac:dyDescent="0.25">
      <c r="B31" s="4"/>
      <c r="C31" s="123"/>
      <c r="D31" s="124"/>
      <c r="E31" s="125"/>
      <c r="F31" s="123"/>
      <c r="G31" s="125"/>
      <c r="H31" s="5"/>
      <c r="I31" s="10"/>
    </row>
    <row r="32" spans="2:9" ht="15.75" thickBot="1" x14ac:dyDescent="0.3">
      <c r="B32" s="11"/>
      <c r="C32" s="116"/>
      <c r="D32" s="117"/>
      <c r="E32" s="118"/>
      <c r="F32" s="116"/>
      <c r="G32" s="118"/>
      <c r="H32" s="12"/>
      <c r="I32" s="20"/>
    </row>
    <row r="33" spans="2:11" ht="16.5" thickTop="1" thickBot="1" x14ac:dyDescent="0.3">
      <c r="B33" s="11"/>
      <c r="C33" s="116"/>
      <c r="D33" s="117"/>
      <c r="E33" s="118"/>
      <c r="F33" s="12" t="s">
        <v>22</v>
      </c>
      <c r="G33" s="12"/>
      <c r="H33" s="18"/>
      <c r="I33" s="9"/>
    </row>
    <row r="34" spans="2:11" ht="16.5" thickTop="1" thickBot="1" x14ac:dyDescent="0.3">
      <c r="B34" s="13"/>
      <c r="C34" s="119"/>
      <c r="D34" s="120"/>
      <c r="E34" s="121"/>
      <c r="F34" s="14" t="s">
        <v>23</v>
      </c>
      <c r="G34" s="14"/>
      <c r="H34" s="19"/>
      <c r="I34" s="21"/>
    </row>
    <row r="35" spans="2:11" ht="16.5" thickTop="1" thickBot="1" x14ac:dyDescent="0.3"/>
    <row r="36" spans="2:11" ht="16.5" thickTop="1" thickBot="1" x14ac:dyDescent="0.3">
      <c r="D36" s="3" t="s">
        <v>24</v>
      </c>
      <c r="E36" s="3"/>
      <c r="F36" s="3"/>
      <c r="G36" s="3"/>
      <c r="H36" s="3"/>
      <c r="I36" s="24">
        <f>+I25+I34</f>
        <v>2405700</v>
      </c>
    </row>
    <row r="37" spans="2:11" ht="16.5" thickTop="1" thickBot="1" x14ac:dyDescent="0.3">
      <c r="D37" s="3"/>
      <c r="E37" s="3" t="s">
        <v>25</v>
      </c>
      <c r="F37" s="3"/>
      <c r="G37" s="3"/>
      <c r="H37" s="3"/>
      <c r="I37" s="24">
        <f>+I13</f>
        <v>2405673</v>
      </c>
    </row>
    <row r="38" spans="2:11" ht="16.5" thickTop="1" thickBot="1" x14ac:dyDescent="0.3">
      <c r="D38" s="3"/>
      <c r="E38" s="3"/>
      <c r="F38" s="3" t="s">
        <v>26</v>
      </c>
      <c r="G38" s="3"/>
      <c r="H38" s="3"/>
      <c r="I38" s="24">
        <f>+I36-I37</f>
        <v>27</v>
      </c>
    </row>
    <row r="39" spans="2:11" ht="15.75" thickTop="1" x14ac:dyDescent="0.25">
      <c r="K39" s="25"/>
    </row>
    <row r="40" spans="2:11" x14ac:dyDescent="0.25">
      <c r="B40" s="115" t="s">
        <v>88</v>
      </c>
      <c r="C40" s="115"/>
      <c r="D40" s="115"/>
      <c r="E40" s="115"/>
      <c r="F40" s="115"/>
      <c r="G40" s="115"/>
      <c r="H40" s="115"/>
      <c r="I40" s="115"/>
    </row>
    <row r="41" spans="2:11" x14ac:dyDescent="0.25">
      <c r="B41" s="115"/>
      <c r="C41" s="115"/>
      <c r="D41" s="115"/>
      <c r="E41" s="115"/>
      <c r="F41" s="115"/>
      <c r="G41" s="115"/>
      <c r="H41" s="115"/>
      <c r="I41" s="115"/>
    </row>
    <row r="42" spans="2:11" x14ac:dyDescent="0.25">
      <c r="B42" s="44"/>
      <c r="C42" s="44"/>
      <c r="D42" s="44"/>
      <c r="E42" s="44"/>
      <c r="F42" s="44"/>
      <c r="G42" s="44"/>
      <c r="H42" s="44"/>
      <c r="I42" s="44"/>
    </row>
    <row r="44" spans="2:11" x14ac:dyDescent="0.25">
      <c r="B44" t="s">
        <v>33</v>
      </c>
      <c r="H44" t="s">
        <v>33</v>
      </c>
    </row>
    <row r="45" spans="2:11" x14ac:dyDescent="0.25">
      <c r="B45" s="111" t="s">
        <v>29</v>
      </c>
      <c r="C45" s="111"/>
      <c r="D45" s="111"/>
      <c r="H45" s="111" t="s">
        <v>39</v>
      </c>
      <c r="I45" s="111"/>
    </row>
    <row r="46" spans="2:11" x14ac:dyDescent="0.25">
      <c r="B46" s="112" t="s">
        <v>28</v>
      </c>
      <c r="C46" s="112"/>
      <c r="D46" s="112"/>
      <c r="H46" s="122" t="s">
        <v>30</v>
      </c>
      <c r="I46" s="122"/>
    </row>
    <row r="47" spans="2:11" x14ac:dyDescent="0.25">
      <c r="E47" s="111" t="s">
        <v>31</v>
      </c>
      <c r="F47" s="111"/>
      <c r="G47" s="111"/>
    </row>
    <row r="48" spans="2:11" x14ac:dyDescent="0.25">
      <c r="E48" s="112" t="s">
        <v>32</v>
      </c>
      <c r="F48" s="112"/>
      <c r="G48" s="112"/>
    </row>
  </sheetData>
  <mergeCells count="28">
    <mergeCell ref="C29:E29"/>
    <mergeCell ref="F29:G29"/>
    <mergeCell ref="B3:H3"/>
    <mergeCell ref="B5:I6"/>
    <mergeCell ref="B9:H9"/>
    <mergeCell ref="B15:G15"/>
    <mergeCell ref="B16:D16"/>
    <mergeCell ref="E16:G16"/>
    <mergeCell ref="B25:C25"/>
    <mergeCell ref="E25:F25"/>
    <mergeCell ref="B27:I27"/>
    <mergeCell ref="C28:E28"/>
    <mergeCell ref="F28:G28"/>
    <mergeCell ref="C30:E30"/>
    <mergeCell ref="F30:G30"/>
    <mergeCell ref="C31:E31"/>
    <mergeCell ref="F31:G31"/>
    <mergeCell ref="C32:E32"/>
    <mergeCell ref="F32:G32"/>
    <mergeCell ref="E47:G47"/>
    <mergeCell ref="E48:G48"/>
    <mergeCell ref="C33:E33"/>
    <mergeCell ref="C34:E34"/>
    <mergeCell ref="B40:I41"/>
    <mergeCell ref="B45:D45"/>
    <mergeCell ref="H45:I45"/>
    <mergeCell ref="B46:D46"/>
    <mergeCell ref="H46:I46"/>
  </mergeCells>
  <pageMargins left="0.7" right="0.7" top="0.75" bottom="0.75" header="0.3" footer="0.3"/>
  <pageSetup scale="9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8"/>
  <sheetViews>
    <sheetView topLeftCell="A10" zoomScaleNormal="100" workbookViewId="0">
      <selection activeCell="B1" sqref="B1:I48"/>
    </sheetView>
  </sheetViews>
  <sheetFormatPr baseColWidth="10" defaultRowHeight="15" x14ac:dyDescent="0.25"/>
  <cols>
    <col min="1" max="1" width="4.28515625" customWidth="1"/>
    <col min="2" max="2" width="7.140625" customWidth="1"/>
    <col min="3" max="3" width="9.5703125" customWidth="1"/>
    <col min="5" max="5" width="8.28515625" customWidth="1"/>
    <col min="6" max="6" width="10" customWidth="1"/>
    <col min="7" max="7" width="12.140625" customWidth="1"/>
    <col min="8" max="8" width="13.140625" customWidth="1"/>
    <col min="9" max="9" width="17.85546875" customWidth="1"/>
    <col min="10" max="10" width="14.28515625" customWidth="1"/>
    <col min="11" max="11" width="15.28515625" bestFit="1" customWidth="1"/>
    <col min="14" max="14" width="15.140625" bestFit="1" customWidth="1"/>
  </cols>
  <sheetData>
    <row r="1" spans="2:14" x14ac:dyDescent="0.25">
      <c r="B1" s="3" t="s">
        <v>0</v>
      </c>
      <c r="C1" s="3"/>
      <c r="D1" s="3"/>
      <c r="E1" s="3"/>
      <c r="F1" s="3"/>
      <c r="G1" s="3"/>
      <c r="H1" s="3"/>
    </row>
    <row r="3" spans="2:14" x14ac:dyDescent="0.25">
      <c r="B3" s="111" t="s">
        <v>1</v>
      </c>
      <c r="C3" s="111"/>
      <c r="D3" s="111"/>
      <c r="E3" s="111"/>
      <c r="F3" s="111"/>
      <c r="G3" s="111"/>
      <c r="H3" s="111"/>
    </row>
    <row r="5" spans="2:14" ht="15" customHeight="1" x14ac:dyDescent="0.25">
      <c r="B5" s="115" t="s">
        <v>89</v>
      </c>
      <c r="C5" s="115"/>
      <c r="D5" s="115"/>
      <c r="E5" s="115"/>
      <c r="F5" s="115"/>
      <c r="G5" s="115"/>
      <c r="H5" s="115"/>
      <c r="I5" s="115"/>
    </row>
    <row r="6" spans="2:14" ht="12" customHeight="1" x14ac:dyDescent="0.25">
      <c r="B6" s="115"/>
      <c r="C6" s="115"/>
      <c r="D6" s="115"/>
      <c r="E6" s="115"/>
      <c r="F6" s="115"/>
      <c r="G6" s="115"/>
      <c r="H6" s="115"/>
      <c r="I6" s="115"/>
    </row>
    <row r="8" spans="2:14" ht="15.75" thickBot="1" x14ac:dyDescent="0.3"/>
    <row r="9" spans="2:14" ht="16.5" thickTop="1" thickBot="1" x14ac:dyDescent="0.3">
      <c r="B9" s="113" t="s">
        <v>90</v>
      </c>
      <c r="C9" s="113"/>
      <c r="D9" s="113"/>
      <c r="E9" s="113"/>
      <c r="F9" s="113"/>
      <c r="G9" s="113"/>
      <c r="H9" s="114"/>
      <c r="I9" s="2">
        <v>2405673</v>
      </c>
    </row>
    <row r="10" spans="2:14" ht="16.5" thickTop="1" thickBot="1" x14ac:dyDescent="0.3">
      <c r="B10" s="1" t="s">
        <v>63</v>
      </c>
      <c r="C10" s="1"/>
      <c r="D10" s="1"/>
      <c r="E10" s="1"/>
      <c r="F10" s="1"/>
      <c r="G10" s="1"/>
      <c r="I10" s="2">
        <v>447600</v>
      </c>
      <c r="J10" s="35"/>
      <c r="N10" s="34"/>
    </row>
    <row r="11" spans="2:14" ht="16.5" thickTop="1" thickBot="1" x14ac:dyDescent="0.3">
      <c r="B11" s="1" t="s">
        <v>4</v>
      </c>
      <c r="C11" s="1"/>
      <c r="D11" s="1"/>
      <c r="E11" s="1"/>
      <c r="F11" s="1"/>
      <c r="G11" s="1"/>
      <c r="I11" s="2">
        <v>850100</v>
      </c>
    </row>
    <row r="12" spans="2:14" ht="16.5" thickTop="1" thickBot="1" x14ac:dyDescent="0.3">
      <c r="B12" s="1" t="s">
        <v>5</v>
      </c>
      <c r="C12" s="1"/>
      <c r="D12" s="1"/>
      <c r="E12" s="1"/>
      <c r="F12" s="1"/>
      <c r="G12" s="1"/>
      <c r="I12" s="2">
        <v>2003167</v>
      </c>
    </row>
    <row r="13" spans="2:14" ht="16.5" thickTop="1" thickBot="1" x14ac:dyDescent="0.3">
      <c r="B13" s="1" t="s">
        <v>6</v>
      </c>
      <c r="C13" s="1"/>
      <c r="D13" s="1"/>
      <c r="E13" s="1"/>
      <c r="F13" s="1"/>
      <c r="G13" s="1"/>
      <c r="I13" s="2">
        <f>(I9+I10)-(I11+I12)</f>
        <v>6</v>
      </c>
    </row>
    <row r="14" spans="2:14" ht="15.75" thickTop="1" x14ac:dyDescent="0.25">
      <c r="B14" s="1"/>
      <c r="C14" s="1"/>
      <c r="D14" s="1"/>
      <c r="E14" s="1"/>
      <c r="F14" s="1"/>
      <c r="G14" s="1"/>
      <c r="H14" s="1"/>
    </row>
    <row r="15" spans="2:14" ht="15.75" thickBot="1" x14ac:dyDescent="0.3">
      <c r="B15" s="126" t="s">
        <v>7</v>
      </c>
      <c r="C15" s="126"/>
      <c r="D15" s="126"/>
      <c r="E15" s="126"/>
      <c r="F15" s="126"/>
      <c r="G15" s="126"/>
      <c r="H15" s="1"/>
    </row>
    <row r="16" spans="2:14" ht="16.5" thickTop="1" thickBot="1" x14ac:dyDescent="0.3">
      <c r="B16" s="127" t="s">
        <v>8</v>
      </c>
      <c r="C16" s="128"/>
      <c r="D16" s="128"/>
      <c r="E16" s="128" t="s">
        <v>9</v>
      </c>
      <c r="F16" s="128"/>
      <c r="G16" s="129"/>
      <c r="H16" s="1"/>
    </row>
    <row r="17" spans="2:9" ht="15.75" thickTop="1" x14ac:dyDescent="0.25">
      <c r="B17" s="6" t="s">
        <v>10</v>
      </c>
      <c r="C17" s="7" t="s">
        <v>11</v>
      </c>
      <c r="D17" s="7" t="s">
        <v>12</v>
      </c>
      <c r="E17" s="7" t="s">
        <v>10</v>
      </c>
      <c r="F17" s="7" t="s">
        <v>11</v>
      </c>
      <c r="G17" s="8" t="s">
        <v>13</v>
      </c>
      <c r="H17" s="1"/>
    </row>
    <row r="18" spans="2:9" x14ac:dyDescent="0.25">
      <c r="B18" s="4">
        <v>50</v>
      </c>
      <c r="C18" s="5">
        <v>1</v>
      </c>
      <c r="D18" s="23">
        <f>C18*B18</f>
        <v>50</v>
      </c>
      <c r="E18" s="5">
        <v>1000</v>
      </c>
      <c r="F18" s="5">
        <v>0</v>
      </c>
      <c r="G18" s="22">
        <f t="shared" ref="G18:G23" si="0">+E18*F18</f>
        <v>0</v>
      </c>
      <c r="H18" s="1"/>
    </row>
    <row r="19" spans="2:9" x14ac:dyDescent="0.25">
      <c r="B19" s="4">
        <v>100</v>
      </c>
      <c r="C19" s="5">
        <v>0</v>
      </c>
      <c r="D19" s="23">
        <f>+B19*C19</f>
        <v>0</v>
      </c>
      <c r="E19" s="5">
        <v>2000</v>
      </c>
      <c r="F19" s="5">
        <v>0</v>
      </c>
      <c r="G19" s="22">
        <f t="shared" si="0"/>
        <v>0</v>
      </c>
      <c r="H19" s="1"/>
    </row>
    <row r="20" spans="2:9" x14ac:dyDescent="0.25">
      <c r="B20" s="4">
        <v>200</v>
      </c>
      <c r="C20" s="5">
        <v>0</v>
      </c>
      <c r="D20" s="23">
        <f>+B20*C20</f>
        <v>0</v>
      </c>
      <c r="E20" s="5">
        <v>5000</v>
      </c>
      <c r="F20" s="5">
        <v>0</v>
      </c>
      <c r="G20" s="22">
        <f t="shared" si="0"/>
        <v>0</v>
      </c>
      <c r="H20" s="1"/>
    </row>
    <row r="21" spans="2:9" x14ac:dyDescent="0.25">
      <c r="B21" s="4">
        <v>500</v>
      </c>
      <c r="C21" s="5">
        <v>0</v>
      </c>
      <c r="D21" s="23">
        <f>+B21*C21</f>
        <v>0</v>
      </c>
      <c r="E21" s="5">
        <v>10000</v>
      </c>
      <c r="F21" s="5">
        <v>0</v>
      </c>
      <c r="G21" s="22">
        <f t="shared" si="0"/>
        <v>0</v>
      </c>
      <c r="H21" s="1"/>
    </row>
    <row r="22" spans="2:9" ht="15.75" thickBot="1" x14ac:dyDescent="0.3">
      <c r="B22" s="4">
        <v>1000</v>
      </c>
      <c r="C22" s="5">
        <v>0</v>
      </c>
      <c r="D22" s="23">
        <f>+B22*C22</f>
        <v>0</v>
      </c>
      <c r="E22" s="5">
        <v>20000</v>
      </c>
      <c r="F22" s="5">
        <v>0</v>
      </c>
      <c r="G22" s="22">
        <f t="shared" si="0"/>
        <v>0</v>
      </c>
      <c r="H22" s="1"/>
    </row>
    <row r="23" spans="2:9" ht="15.75" thickBot="1" x14ac:dyDescent="0.3">
      <c r="B23" s="4"/>
      <c r="C23" s="5"/>
      <c r="D23" s="23"/>
      <c r="E23" s="5">
        <v>50000</v>
      </c>
      <c r="F23" s="5">
        <v>0</v>
      </c>
      <c r="G23" s="22">
        <f t="shared" si="0"/>
        <v>0</v>
      </c>
      <c r="H23" s="1" t="s">
        <v>14</v>
      </c>
      <c r="I23" s="33">
        <f>D25</f>
        <v>50</v>
      </c>
    </row>
    <row r="24" spans="2:9" ht="15.75" thickBot="1" x14ac:dyDescent="0.3">
      <c r="B24" s="28"/>
      <c r="C24" s="29"/>
      <c r="D24" s="30"/>
      <c r="E24" s="29">
        <v>100000</v>
      </c>
      <c r="F24" s="29">
        <v>0</v>
      </c>
      <c r="G24" s="31">
        <f>F24*E24</f>
        <v>0</v>
      </c>
      <c r="H24" s="1"/>
    </row>
    <row r="25" spans="2:9" ht="16.5" thickTop="1" thickBot="1" x14ac:dyDescent="0.3">
      <c r="B25" s="130" t="s">
        <v>14</v>
      </c>
      <c r="C25" s="131"/>
      <c r="D25" s="26">
        <f>SUM(D18:D23)</f>
        <v>50</v>
      </c>
      <c r="E25" s="131" t="s">
        <v>15</v>
      </c>
      <c r="F25" s="131"/>
      <c r="G25" s="27">
        <f>SUM(G18:G24)</f>
        <v>0</v>
      </c>
      <c r="H25" s="1" t="s">
        <v>16</v>
      </c>
      <c r="I25" s="24">
        <f>+D25+G25</f>
        <v>50</v>
      </c>
    </row>
    <row r="26" spans="2:9" ht="15.75" thickTop="1" x14ac:dyDescent="0.25">
      <c r="B26" s="1"/>
      <c r="C26" s="1"/>
      <c r="D26" s="1"/>
      <c r="E26" s="1"/>
      <c r="F26" s="1"/>
      <c r="G26" s="1"/>
      <c r="H26" s="1"/>
    </row>
    <row r="27" spans="2:9" ht="15.75" thickBot="1" x14ac:dyDescent="0.3">
      <c r="B27" s="132" t="s">
        <v>17</v>
      </c>
      <c r="C27" s="132"/>
      <c r="D27" s="132"/>
      <c r="E27" s="132"/>
      <c r="F27" s="132"/>
      <c r="G27" s="132"/>
      <c r="H27" s="132"/>
      <c r="I27" s="132"/>
    </row>
    <row r="28" spans="2:9" ht="15.75" thickTop="1" x14ac:dyDescent="0.25">
      <c r="B28" s="15" t="s">
        <v>18</v>
      </c>
      <c r="C28" s="133" t="s">
        <v>19</v>
      </c>
      <c r="D28" s="134"/>
      <c r="E28" s="135"/>
      <c r="F28" s="133" t="s">
        <v>20</v>
      </c>
      <c r="G28" s="135"/>
      <c r="H28" s="16" t="s">
        <v>21</v>
      </c>
      <c r="I28" s="17" t="s">
        <v>10</v>
      </c>
    </row>
    <row r="29" spans="2:9" x14ac:dyDescent="0.25">
      <c r="B29" s="4"/>
      <c r="C29" s="123"/>
      <c r="D29" s="124"/>
      <c r="E29" s="125"/>
      <c r="F29" s="123"/>
      <c r="G29" s="125"/>
      <c r="H29" s="5"/>
      <c r="I29" s="10"/>
    </row>
    <row r="30" spans="2:9" x14ac:dyDescent="0.25">
      <c r="B30" s="4"/>
      <c r="C30" s="123"/>
      <c r="D30" s="124"/>
      <c r="E30" s="125"/>
      <c r="F30" s="123"/>
      <c r="G30" s="125"/>
      <c r="H30" s="5"/>
      <c r="I30" s="10"/>
    </row>
    <row r="31" spans="2:9" x14ac:dyDescent="0.25">
      <c r="B31" s="4"/>
      <c r="C31" s="123"/>
      <c r="D31" s="124"/>
      <c r="E31" s="125"/>
      <c r="F31" s="123"/>
      <c r="G31" s="125"/>
      <c r="H31" s="5"/>
      <c r="I31" s="10"/>
    </row>
    <row r="32" spans="2:9" ht="15.75" thickBot="1" x14ac:dyDescent="0.3">
      <c r="B32" s="11"/>
      <c r="C32" s="116"/>
      <c r="D32" s="117"/>
      <c r="E32" s="118"/>
      <c r="F32" s="116"/>
      <c r="G32" s="118"/>
      <c r="H32" s="12"/>
      <c r="I32" s="20"/>
    </row>
    <row r="33" spans="2:11" ht="16.5" thickTop="1" thickBot="1" x14ac:dyDescent="0.3">
      <c r="B33" s="11"/>
      <c r="C33" s="116"/>
      <c r="D33" s="117"/>
      <c r="E33" s="118"/>
      <c r="F33" s="12" t="s">
        <v>22</v>
      </c>
      <c r="G33" s="12"/>
      <c r="H33" s="18"/>
      <c r="I33" s="9"/>
    </row>
    <row r="34" spans="2:11" ht="16.5" thickTop="1" thickBot="1" x14ac:dyDescent="0.3">
      <c r="B34" s="13"/>
      <c r="C34" s="119"/>
      <c r="D34" s="120"/>
      <c r="E34" s="121"/>
      <c r="F34" s="14" t="s">
        <v>23</v>
      </c>
      <c r="G34" s="14"/>
      <c r="H34" s="19"/>
      <c r="I34" s="21"/>
    </row>
    <row r="35" spans="2:11" ht="16.5" thickTop="1" thickBot="1" x14ac:dyDescent="0.3"/>
    <row r="36" spans="2:11" ht="16.5" thickTop="1" thickBot="1" x14ac:dyDescent="0.3">
      <c r="D36" s="3" t="s">
        <v>24</v>
      </c>
      <c r="E36" s="3"/>
      <c r="F36" s="3"/>
      <c r="G36" s="3"/>
      <c r="H36" s="3"/>
      <c r="I36" s="24">
        <f>+I25+I34</f>
        <v>50</v>
      </c>
    </row>
    <row r="37" spans="2:11" ht="16.5" thickTop="1" thickBot="1" x14ac:dyDescent="0.3">
      <c r="D37" s="3"/>
      <c r="E37" s="3" t="s">
        <v>25</v>
      </c>
      <c r="F37" s="3"/>
      <c r="G37" s="3"/>
      <c r="H37" s="3"/>
      <c r="I37" s="24">
        <f>+I13</f>
        <v>6</v>
      </c>
    </row>
    <row r="38" spans="2:11" ht="16.5" thickTop="1" thickBot="1" x14ac:dyDescent="0.3">
      <c r="D38" s="3"/>
      <c r="E38" s="3"/>
      <c r="F38" s="3" t="s">
        <v>26</v>
      </c>
      <c r="G38" s="3"/>
      <c r="H38" s="3"/>
      <c r="I38" s="24">
        <f>+I36-I37</f>
        <v>44</v>
      </c>
    </row>
    <row r="39" spans="2:11" ht="15.75" thickTop="1" x14ac:dyDescent="0.25">
      <c r="K39" s="25"/>
    </row>
    <row r="40" spans="2:11" x14ac:dyDescent="0.25">
      <c r="B40" s="115" t="s">
        <v>91</v>
      </c>
      <c r="C40" s="115"/>
      <c r="D40" s="115"/>
      <c r="E40" s="115"/>
      <c r="F40" s="115"/>
      <c r="G40" s="115"/>
      <c r="H40" s="115"/>
      <c r="I40" s="115"/>
    </row>
    <row r="41" spans="2:11" x14ac:dyDescent="0.25">
      <c r="B41" s="115"/>
      <c r="C41" s="115"/>
      <c r="D41" s="115"/>
      <c r="E41" s="115"/>
      <c r="F41" s="115"/>
      <c r="G41" s="115"/>
      <c r="H41" s="115"/>
      <c r="I41" s="115"/>
    </row>
    <row r="42" spans="2:11" x14ac:dyDescent="0.25">
      <c r="B42" s="45"/>
      <c r="C42" s="45"/>
      <c r="D42" s="45"/>
      <c r="E42" s="45"/>
      <c r="F42" s="45"/>
      <c r="G42" s="45"/>
      <c r="H42" s="45"/>
      <c r="I42" s="45"/>
    </row>
    <row r="44" spans="2:11" x14ac:dyDescent="0.25">
      <c r="B44" t="s">
        <v>33</v>
      </c>
      <c r="H44" t="s">
        <v>33</v>
      </c>
    </row>
    <row r="45" spans="2:11" x14ac:dyDescent="0.25">
      <c r="B45" s="111" t="s">
        <v>29</v>
      </c>
      <c r="C45" s="111"/>
      <c r="D45" s="111"/>
      <c r="H45" s="111" t="s">
        <v>39</v>
      </c>
      <c r="I45" s="111"/>
    </row>
    <row r="46" spans="2:11" x14ac:dyDescent="0.25">
      <c r="B46" s="112" t="s">
        <v>28</v>
      </c>
      <c r="C46" s="112"/>
      <c r="D46" s="112"/>
      <c r="H46" s="122" t="s">
        <v>30</v>
      </c>
      <c r="I46" s="122"/>
    </row>
    <row r="47" spans="2:11" x14ac:dyDescent="0.25">
      <c r="E47" s="111" t="s">
        <v>31</v>
      </c>
      <c r="F47" s="111"/>
      <c r="G47" s="111"/>
    </row>
    <row r="48" spans="2:11" x14ac:dyDescent="0.25">
      <c r="E48" s="112" t="s">
        <v>32</v>
      </c>
      <c r="F48" s="112"/>
      <c r="G48" s="112"/>
    </row>
  </sheetData>
  <mergeCells count="28">
    <mergeCell ref="E47:G47"/>
    <mergeCell ref="E48:G48"/>
    <mergeCell ref="C33:E33"/>
    <mergeCell ref="C34:E34"/>
    <mergeCell ref="B40:I41"/>
    <mergeCell ref="B45:D45"/>
    <mergeCell ref="H45:I45"/>
    <mergeCell ref="B46:D46"/>
    <mergeCell ref="H46:I46"/>
    <mergeCell ref="C30:E30"/>
    <mergeCell ref="F30:G30"/>
    <mergeCell ref="C31:E31"/>
    <mergeCell ref="F31:G31"/>
    <mergeCell ref="C32:E32"/>
    <mergeCell ref="F32:G32"/>
    <mergeCell ref="C29:E29"/>
    <mergeCell ref="F29:G29"/>
    <mergeCell ref="B3:H3"/>
    <mergeCell ref="B5:I6"/>
    <mergeCell ref="B9:H9"/>
    <mergeCell ref="B15:G15"/>
    <mergeCell ref="B16:D16"/>
    <mergeCell ref="E16:G16"/>
    <mergeCell ref="B25:C25"/>
    <mergeCell ref="E25:F25"/>
    <mergeCell ref="B27:I27"/>
    <mergeCell ref="C28:E28"/>
    <mergeCell ref="F28:G28"/>
  </mergeCells>
  <pageMargins left="0.7" right="0.7" top="0.75" bottom="0.75" header="0.3" footer="0.3"/>
  <pageSetup scale="9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8"/>
  <sheetViews>
    <sheetView topLeftCell="A13" zoomScaleNormal="100" workbookViewId="0">
      <selection activeCell="J11" sqref="J11"/>
    </sheetView>
  </sheetViews>
  <sheetFormatPr baseColWidth="10" defaultRowHeight="15" x14ac:dyDescent="0.25"/>
  <cols>
    <col min="1" max="1" width="4.28515625" customWidth="1"/>
    <col min="2" max="2" width="7.140625" customWidth="1"/>
    <col min="3" max="3" width="9.5703125" customWidth="1"/>
    <col min="5" max="5" width="8.28515625" customWidth="1"/>
    <col min="6" max="6" width="10" customWidth="1"/>
    <col min="7" max="7" width="12.140625" customWidth="1"/>
    <col min="8" max="8" width="13.140625" customWidth="1"/>
    <col min="9" max="9" width="17.85546875" customWidth="1"/>
    <col min="10" max="10" width="14.28515625" customWidth="1"/>
    <col min="11" max="11" width="15.28515625" bestFit="1" customWidth="1"/>
    <col min="14" max="14" width="15.140625" bestFit="1" customWidth="1"/>
  </cols>
  <sheetData>
    <row r="1" spans="2:14" x14ac:dyDescent="0.25">
      <c r="B1" s="3" t="s">
        <v>0</v>
      </c>
      <c r="C1" s="3"/>
      <c r="D1" s="3"/>
      <c r="E1" s="3"/>
      <c r="F1" s="3"/>
      <c r="G1" s="3"/>
      <c r="H1" s="3"/>
    </row>
    <row r="3" spans="2:14" x14ac:dyDescent="0.25">
      <c r="B3" s="111" t="s">
        <v>1</v>
      </c>
      <c r="C3" s="111"/>
      <c r="D3" s="111"/>
      <c r="E3" s="111"/>
      <c r="F3" s="111"/>
      <c r="G3" s="111"/>
      <c r="H3" s="111"/>
    </row>
    <row r="5" spans="2:14" ht="15" customHeight="1" x14ac:dyDescent="0.25">
      <c r="B5" s="115" t="s">
        <v>94</v>
      </c>
      <c r="C5" s="115"/>
      <c r="D5" s="115"/>
      <c r="E5" s="115"/>
      <c r="F5" s="115"/>
      <c r="G5" s="115"/>
      <c r="H5" s="115"/>
      <c r="I5" s="115"/>
    </row>
    <row r="6" spans="2:14" ht="12" customHeight="1" x14ac:dyDescent="0.25">
      <c r="B6" s="115"/>
      <c r="C6" s="115"/>
      <c r="D6" s="115"/>
      <c r="E6" s="115"/>
      <c r="F6" s="115"/>
      <c r="G6" s="115"/>
      <c r="H6" s="115"/>
      <c r="I6" s="115"/>
    </row>
    <row r="8" spans="2:14" ht="15.75" thickBot="1" x14ac:dyDescent="0.3"/>
    <row r="9" spans="2:14" ht="16.5" thickTop="1" thickBot="1" x14ac:dyDescent="0.3">
      <c r="B9" s="113" t="s">
        <v>92</v>
      </c>
      <c r="C9" s="113"/>
      <c r="D9" s="113"/>
      <c r="E9" s="113"/>
      <c r="F9" s="113"/>
      <c r="G9" s="113"/>
      <c r="H9" s="114"/>
      <c r="I9" s="2">
        <v>6</v>
      </c>
    </row>
    <row r="10" spans="2:14" ht="16.5" thickTop="1" thickBot="1" x14ac:dyDescent="0.3">
      <c r="B10" s="1" t="s">
        <v>63</v>
      </c>
      <c r="C10" s="1"/>
      <c r="D10" s="1"/>
      <c r="E10" s="1"/>
      <c r="F10" s="1"/>
      <c r="G10" s="1"/>
      <c r="I10" s="2">
        <v>1612550</v>
      </c>
      <c r="J10" s="35"/>
      <c r="N10" s="34"/>
    </row>
    <row r="11" spans="2:14" ht="16.5" thickTop="1" thickBot="1" x14ac:dyDescent="0.3">
      <c r="B11" s="1" t="s">
        <v>4</v>
      </c>
      <c r="C11" s="1"/>
      <c r="D11" s="1"/>
      <c r="E11" s="1"/>
      <c r="F11" s="1"/>
      <c r="G11" s="1"/>
      <c r="I11" s="2">
        <v>0</v>
      </c>
    </row>
    <row r="12" spans="2:14" ht="16.5" thickTop="1" thickBot="1" x14ac:dyDescent="0.3">
      <c r="B12" s="1" t="s">
        <v>5</v>
      </c>
      <c r="C12" s="1"/>
      <c r="D12" s="1"/>
      <c r="E12" s="1"/>
      <c r="F12" s="1"/>
      <c r="G12" s="1"/>
      <c r="I12" s="2">
        <v>0</v>
      </c>
    </row>
    <row r="13" spans="2:14" ht="16.5" thickTop="1" thickBot="1" x14ac:dyDescent="0.3">
      <c r="B13" s="1" t="s">
        <v>6</v>
      </c>
      <c r="C13" s="1"/>
      <c r="D13" s="1"/>
      <c r="E13" s="1"/>
      <c r="F13" s="1"/>
      <c r="G13" s="1"/>
      <c r="I13" s="2">
        <f>(I9+I10)-(I11+I12)</f>
        <v>1612556</v>
      </c>
    </row>
    <row r="14" spans="2:14" ht="15.75" thickTop="1" x14ac:dyDescent="0.25">
      <c r="B14" s="1"/>
      <c r="C14" s="1"/>
      <c r="D14" s="1"/>
      <c r="E14" s="1"/>
      <c r="F14" s="1"/>
      <c r="G14" s="1"/>
      <c r="H14" s="1"/>
    </row>
    <row r="15" spans="2:14" ht="15.75" thickBot="1" x14ac:dyDescent="0.3">
      <c r="B15" s="126" t="s">
        <v>7</v>
      </c>
      <c r="C15" s="126"/>
      <c r="D15" s="126"/>
      <c r="E15" s="126"/>
      <c r="F15" s="126"/>
      <c r="G15" s="126"/>
      <c r="H15" s="1"/>
    </row>
    <row r="16" spans="2:14" ht="16.5" thickTop="1" thickBot="1" x14ac:dyDescent="0.3">
      <c r="B16" s="127" t="s">
        <v>8</v>
      </c>
      <c r="C16" s="128"/>
      <c r="D16" s="128"/>
      <c r="E16" s="128" t="s">
        <v>9</v>
      </c>
      <c r="F16" s="128"/>
      <c r="G16" s="129"/>
      <c r="H16" s="1"/>
    </row>
    <row r="17" spans="2:9" ht="15.75" thickTop="1" x14ac:dyDescent="0.25">
      <c r="B17" s="6" t="s">
        <v>10</v>
      </c>
      <c r="C17" s="7" t="s">
        <v>11</v>
      </c>
      <c r="D17" s="7" t="s">
        <v>12</v>
      </c>
      <c r="E17" s="7" t="s">
        <v>10</v>
      </c>
      <c r="F17" s="7" t="s">
        <v>11</v>
      </c>
      <c r="G17" s="8" t="s">
        <v>13</v>
      </c>
      <c r="H17" s="1"/>
    </row>
    <row r="18" spans="2:9" x14ac:dyDescent="0.25">
      <c r="B18" s="4">
        <v>50</v>
      </c>
      <c r="C18" s="5">
        <v>2</v>
      </c>
      <c r="D18" s="23">
        <f>C18*B18</f>
        <v>100</v>
      </c>
      <c r="E18" s="5">
        <v>1000</v>
      </c>
      <c r="F18" s="5">
        <v>1</v>
      </c>
      <c r="G18" s="22">
        <f t="shared" ref="G18:G23" si="0">+E18*F18</f>
        <v>1000</v>
      </c>
      <c r="H18" s="1"/>
    </row>
    <row r="19" spans="2:9" x14ac:dyDescent="0.25">
      <c r="B19" s="4">
        <v>100</v>
      </c>
      <c r="C19" s="5">
        <v>6</v>
      </c>
      <c r="D19" s="23">
        <f>+B19*C19</f>
        <v>600</v>
      </c>
      <c r="E19" s="5">
        <v>2000</v>
      </c>
      <c r="F19" s="5">
        <v>0</v>
      </c>
      <c r="G19" s="22">
        <f t="shared" si="0"/>
        <v>0</v>
      </c>
      <c r="H19" s="1"/>
    </row>
    <row r="20" spans="2:9" x14ac:dyDescent="0.25">
      <c r="B20" s="4">
        <v>200</v>
      </c>
      <c r="C20" s="5">
        <v>2</v>
      </c>
      <c r="D20" s="23">
        <f>+B20*C20</f>
        <v>400</v>
      </c>
      <c r="E20" s="5">
        <v>5000</v>
      </c>
      <c r="F20" s="5">
        <v>0</v>
      </c>
      <c r="G20" s="22">
        <f t="shared" si="0"/>
        <v>0</v>
      </c>
      <c r="H20" s="1"/>
    </row>
    <row r="21" spans="2:9" x14ac:dyDescent="0.25">
      <c r="B21" s="4">
        <v>500</v>
      </c>
      <c r="C21" s="5">
        <v>1</v>
      </c>
      <c r="D21" s="23">
        <f>+B21*C21</f>
        <v>500</v>
      </c>
      <c r="E21" s="5">
        <v>10000</v>
      </c>
      <c r="F21" s="5">
        <v>4</v>
      </c>
      <c r="G21" s="22">
        <f t="shared" si="0"/>
        <v>40000</v>
      </c>
      <c r="H21" s="1"/>
    </row>
    <row r="22" spans="2:9" ht="15.75" thickBot="1" x14ac:dyDescent="0.3">
      <c r="B22" s="4">
        <v>1000</v>
      </c>
      <c r="C22" s="5">
        <v>0</v>
      </c>
      <c r="D22" s="23">
        <f>+B22*C22</f>
        <v>0</v>
      </c>
      <c r="E22" s="5">
        <v>20000</v>
      </c>
      <c r="F22" s="5">
        <v>1</v>
      </c>
      <c r="G22" s="22">
        <f t="shared" si="0"/>
        <v>20000</v>
      </c>
      <c r="H22" s="1"/>
    </row>
    <row r="23" spans="2:9" ht="15.75" thickBot="1" x14ac:dyDescent="0.3">
      <c r="B23" s="4"/>
      <c r="C23" s="5"/>
      <c r="D23" s="23"/>
      <c r="E23" s="5">
        <v>50000</v>
      </c>
      <c r="F23" s="5">
        <v>29</v>
      </c>
      <c r="G23" s="22">
        <f t="shared" si="0"/>
        <v>1450000</v>
      </c>
      <c r="H23" s="1" t="s">
        <v>14</v>
      </c>
      <c r="I23" s="33">
        <f>D25</f>
        <v>1600</v>
      </c>
    </row>
    <row r="24" spans="2:9" ht="15.75" thickBot="1" x14ac:dyDescent="0.3">
      <c r="B24" s="28"/>
      <c r="C24" s="29"/>
      <c r="D24" s="30"/>
      <c r="E24" s="29">
        <v>100000</v>
      </c>
      <c r="F24" s="29">
        <v>1</v>
      </c>
      <c r="G24" s="31">
        <f>F24*E24</f>
        <v>100000</v>
      </c>
      <c r="H24" s="1"/>
    </row>
    <row r="25" spans="2:9" ht="16.5" thickTop="1" thickBot="1" x14ac:dyDescent="0.3">
      <c r="B25" s="130" t="s">
        <v>14</v>
      </c>
      <c r="C25" s="131"/>
      <c r="D25" s="26">
        <f>SUM(D18:D23)</f>
        <v>1600</v>
      </c>
      <c r="E25" s="131" t="s">
        <v>15</v>
      </c>
      <c r="F25" s="131"/>
      <c r="G25" s="27">
        <f>SUM(G18:G24)</f>
        <v>1611000</v>
      </c>
      <c r="H25" s="1" t="s">
        <v>16</v>
      </c>
      <c r="I25" s="24">
        <f>+D25+G25</f>
        <v>1612600</v>
      </c>
    </row>
    <row r="26" spans="2:9" ht="15.75" thickTop="1" x14ac:dyDescent="0.25">
      <c r="B26" s="1"/>
      <c r="C26" s="1"/>
      <c r="D26" s="1"/>
      <c r="E26" s="1"/>
      <c r="F26" s="1"/>
      <c r="G26" s="1"/>
      <c r="H26" s="1"/>
    </row>
    <row r="27" spans="2:9" ht="15.75" thickBot="1" x14ac:dyDescent="0.3">
      <c r="B27" s="132" t="s">
        <v>17</v>
      </c>
      <c r="C27" s="132"/>
      <c r="D27" s="132"/>
      <c r="E27" s="132"/>
      <c r="F27" s="132"/>
      <c r="G27" s="132"/>
      <c r="H27" s="132"/>
      <c r="I27" s="132"/>
    </row>
    <row r="28" spans="2:9" ht="15.75" thickTop="1" x14ac:dyDescent="0.25">
      <c r="B28" s="15" t="s">
        <v>18</v>
      </c>
      <c r="C28" s="133" t="s">
        <v>19</v>
      </c>
      <c r="D28" s="134"/>
      <c r="E28" s="135"/>
      <c r="F28" s="133" t="s">
        <v>20</v>
      </c>
      <c r="G28" s="135"/>
      <c r="H28" s="16" t="s">
        <v>21</v>
      </c>
      <c r="I28" s="17" t="s">
        <v>10</v>
      </c>
    </row>
    <row r="29" spans="2:9" x14ac:dyDescent="0.25">
      <c r="B29" s="4"/>
      <c r="C29" s="123"/>
      <c r="D29" s="124"/>
      <c r="E29" s="125"/>
      <c r="F29" s="123"/>
      <c r="G29" s="125"/>
      <c r="H29" s="5"/>
      <c r="I29" s="10"/>
    </row>
    <row r="30" spans="2:9" x14ac:dyDescent="0.25">
      <c r="B30" s="4"/>
      <c r="C30" s="123"/>
      <c r="D30" s="124"/>
      <c r="E30" s="125"/>
      <c r="F30" s="123"/>
      <c r="G30" s="125"/>
      <c r="H30" s="5"/>
      <c r="I30" s="10"/>
    </row>
    <row r="31" spans="2:9" x14ac:dyDescent="0.25">
      <c r="B31" s="4"/>
      <c r="C31" s="123"/>
      <c r="D31" s="124"/>
      <c r="E31" s="125"/>
      <c r="F31" s="123"/>
      <c r="G31" s="125"/>
      <c r="H31" s="5"/>
      <c r="I31" s="10"/>
    </row>
    <row r="32" spans="2:9" ht="15.75" thickBot="1" x14ac:dyDescent="0.3">
      <c r="B32" s="11"/>
      <c r="C32" s="116"/>
      <c r="D32" s="117"/>
      <c r="E32" s="118"/>
      <c r="F32" s="116"/>
      <c r="G32" s="118"/>
      <c r="H32" s="12"/>
      <c r="I32" s="20"/>
    </row>
    <row r="33" spans="2:11" ht="16.5" thickTop="1" thickBot="1" x14ac:dyDescent="0.3">
      <c r="B33" s="11"/>
      <c r="C33" s="116"/>
      <c r="D33" s="117"/>
      <c r="E33" s="118"/>
      <c r="F33" s="12" t="s">
        <v>22</v>
      </c>
      <c r="G33" s="12"/>
      <c r="H33" s="18"/>
      <c r="I33" s="9"/>
    </row>
    <row r="34" spans="2:11" ht="16.5" thickTop="1" thickBot="1" x14ac:dyDescent="0.3">
      <c r="B34" s="13"/>
      <c r="C34" s="119"/>
      <c r="D34" s="120"/>
      <c r="E34" s="121"/>
      <c r="F34" s="14" t="s">
        <v>23</v>
      </c>
      <c r="G34" s="14"/>
      <c r="H34" s="19"/>
      <c r="I34" s="21"/>
    </row>
    <row r="35" spans="2:11" ht="16.5" thickTop="1" thickBot="1" x14ac:dyDescent="0.3"/>
    <row r="36" spans="2:11" ht="16.5" thickTop="1" thickBot="1" x14ac:dyDescent="0.3">
      <c r="D36" s="3" t="s">
        <v>24</v>
      </c>
      <c r="E36" s="3"/>
      <c r="F36" s="3"/>
      <c r="G36" s="3"/>
      <c r="H36" s="3"/>
      <c r="I36" s="24">
        <f>+I25+I34</f>
        <v>1612600</v>
      </c>
    </row>
    <row r="37" spans="2:11" ht="16.5" thickTop="1" thickBot="1" x14ac:dyDescent="0.3">
      <c r="D37" s="3"/>
      <c r="E37" s="3" t="s">
        <v>25</v>
      </c>
      <c r="F37" s="3"/>
      <c r="G37" s="3"/>
      <c r="H37" s="3"/>
      <c r="I37" s="24">
        <f>+I13</f>
        <v>1612556</v>
      </c>
    </row>
    <row r="38" spans="2:11" ht="16.5" thickTop="1" thickBot="1" x14ac:dyDescent="0.3">
      <c r="D38" s="3"/>
      <c r="E38" s="3"/>
      <c r="F38" s="3" t="s">
        <v>26</v>
      </c>
      <c r="G38" s="3"/>
      <c r="H38" s="3"/>
      <c r="I38" s="24">
        <f>+I36-I37</f>
        <v>44</v>
      </c>
    </row>
    <row r="39" spans="2:11" ht="15.75" thickTop="1" x14ac:dyDescent="0.25">
      <c r="K39" s="25"/>
    </row>
    <row r="40" spans="2:11" x14ac:dyDescent="0.25">
      <c r="B40" s="115" t="s">
        <v>93</v>
      </c>
      <c r="C40" s="115"/>
      <c r="D40" s="115"/>
      <c r="E40" s="115"/>
      <c r="F40" s="115"/>
      <c r="G40" s="115"/>
      <c r="H40" s="115"/>
      <c r="I40" s="115"/>
    </row>
    <row r="41" spans="2:11" x14ac:dyDescent="0.25">
      <c r="B41" s="115"/>
      <c r="C41" s="115"/>
      <c r="D41" s="115"/>
      <c r="E41" s="115"/>
      <c r="F41" s="115"/>
      <c r="G41" s="115"/>
      <c r="H41" s="115"/>
      <c r="I41" s="115"/>
    </row>
    <row r="42" spans="2:11" x14ac:dyDescent="0.25">
      <c r="B42" s="46"/>
      <c r="C42" s="46"/>
      <c r="D42" s="46"/>
      <c r="E42" s="46"/>
      <c r="F42" s="46"/>
      <c r="G42" s="46"/>
      <c r="H42" s="46"/>
      <c r="I42" s="46"/>
    </row>
    <row r="44" spans="2:11" x14ac:dyDescent="0.25">
      <c r="B44" t="s">
        <v>33</v>
      </c>
      <c r="H44" t="s">
        <v>33</v>
      </c>
    </row>
    <row r="45" spans="2:11" x14ac:dyDescent="0.25">
      <c r="B45" s="111" t="s">
        <v>29</v>
      </c>
      <c r="C45" s="111"/>
      <c r="D45" s="111"/>
      <c r="H45" s="111" t="s">
        <v>39</v>
      </c>
      <c r="I45" s="111"/>
    </row>
    <row r="46" spans="2:11" x14ac:dyDescent="0.25">
      <c r="B46" s="112" t="s">
        <v>28</v>
      </c>
      <c r="C46" s="112"/>
      <c r="D46" s="112"/>
      <c r="H46" s="122" t="s">
        <v>30</v>
      </c>
      <c r="I46" s="122"/>
    </row>
    <row r="47" spans="2:11" x14ac:dyDescent="0.25">
      <c r="E47" s="111" t="s">
        <v>31</v>
      </c>
      <c r="F47" s="111"/>
      <c r="G47" s="111"/>
    </row>
    <row r="48" spans="2:11" x14ac:dyDescent="0.25">
      <c r="E48" s="112" t="s">
        <v>32</v>
      </c>
      <c r="F48" s="112"/>
      <c r="G48" s="112"/>
    </row>
  </sheetData>
  <mergeCells count="28">
    <mergeCell ref="C29:E29"/>
    <mergeCell ref="F29:G29"/>
    <mergeCell ref="B3:H3"/>
    <mergeCell ref="B5:I6"/>
    <mergeCell ref="B9:H9"/>
    <mergeCell ref="B15:G15"/>
    <mergeCell ref="B16:D16"/>
    <mergeCell ref="E16:G16"/>
    <mergeCell ref="B25:C25"/>
    <mergeCell ref="E25:F25"/>
    <mergeCell ref="B27:I27"/>
    <mergeCell ref="C28:E28"/>
    <mergeCell ref="F28:G28"/>
    <mergeCell ref="C30:E30"/>
    <mergeCell ref="F30:G30"/>
    <mergeCell ref="C31:E31"/>
    <mergeCell ref="F31:G31"/>
    <mergeCell ref="C32:E32"/>
    <mergeCell ref="F32:G32"/>
    <mergeCell ref="E47:G47"/>
    <mergeCell ref="E48:G48"/>
    <mergeCell ref="C33:E33"/>
    <mergeCell ref="C34:E34"/>
    <mergeCell ref="B40:I41"/>
    <mergeCell ref="B45:D45"/>
    <mergeCell ref="H45:I45"/>
    <mergeCell ref="B46:D46"/>
    <mergeCell ref="H46:I46"/>
  </mergeCells>
  <pageMargins left="0.7" right="0.7" top="0.75" bottom="0.75" header="0.3" footer="0.3"/>
  <pageSetup scale="9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8"/>
  <sheetViews>
    <sheetView topLeftCell="A19" zoomScaleNormal="100" workbookViewId="0">
      <selection activeCell="E47" sqref="E47:G48"/>
    </sheetView>
  </sheetViews>
  <sheetFormatPr baseColWidth="10" defaultRowHeight="15" x14ac:dyDescent="0.25"/>
  <cols>
    <col min="1" max="1" width="4.28515625" customWidth="1"/>
    <col min="2" max="2" width="7.140625" customWidth="1"/>
    <col min="3" max="3" width="9.5703125" customWidth="1"/>
    <col min="5" max="5" width="8.28515625" customWidth="1"/>
    <col min="6" max="6" width="10" customWidth="1"/>
    <col min="7" max="7" width="12.140625" customWidth="1"/>
    <col min="8" max="8" width="13.140625" customWidth="1"/>
    <col min="9" max="9" width="17.85546875" customWidth="1"/>
    <col min="10" max="10" width="14.28515625" customWidth="1"/>
    <col min="11" max="11" width="15.28515625" bestFit="1" customWidth="1"/>
    <col min="14" max="14" width="15.140625" bestFit="1" customWidth="1"/>
  </cols>
  <sheetData>
    <row r="1" spans="2:14" x14ac:dyDescent="0.25">
      <c r="B1" s="3" t="s">
        <v>0</v>
      </c>
      <c r="C1" s="3"/>
      <c r="D1" s="3"/>
      <c r="E1" s="3"/>
      <c r="F1" s="3"/>
      <c r="G1" s="3"/>
      <c r="H1" s="3"/>
    </row>
    <row r="3" spans="2:14" x14ac:dyDescent="0.25">
      <c r="B3" s="111" t="s">
        <v>1</v>
      </c>
      <c r="C3" s="111"/>
      <c r="D3" s="111"/>
      <c r="E3" s="111"/>
      <c r="F3" s="111"/>
      <c r="G3" s="111"/>
      <c r="H3" s="111"/>
    </row>
    <row r="5" spans="2:14" ht="15" customHeight="1" x14ac:dyDescent="0.25">
      <c r="B5" s="115" t="s">
        <v>97</v>
      </c>
      <c r="C5" s="115"/>
      <c r="D5" s="115"/>
      <c r="E5" s="115"/>
      <c r="F5" s="115"/>
      <c r="G5" s="115"/>
      <c r="H5" s="115"/>
      <c r="I5" s="115"/>
    </row>
    <row r="6" spans="2:14" ht="12" customHeight="1" x14ac:dyDescent="0.25">
      <c r="B6" s="115"/>
      <c r="C6" s="115"/>
      <c r="D6" s="115"/>
      <c r="E6" s="115"/>
      <c r="F6" s="115"/>
      <c r="G6" s="115"/>
      <c r="H6" s="115"/>
      <c r="I6" s="115"/>
    </row>
    <row r="8" spans="2:14" ht="15.75" thickBot="1" x14ac:dyDescent="0.3"/>
    <row r="9" spans="2:14" ht="16.5" thickTop="1" thickBot="1" x14ac:dyDescent="0.3">
      <c r="B9" s="113" t="s">
        <v>95</v>
      </c>
      <c r="C9" s="113"/>
      <c r="D9" s="113"/>
      <c r="E9" s="113"/>
      <c r="F9" s="113"/>
      <c r="G9" s="113"/>
      <c r="H9" s="114"/>
      <c r="I9" s="2">
        <v>1612556</v>
      </c>
    </row>
    <row r="10" spans="2:14" ht="16.5" thickTop="1" thickBot="1" x14ac:dyDescent="0.3">
      <c r="B10" s="1" t="s">
        <v>63</v>
      </c>
      <c r="C10" s="1"/>
      <c r="D10" s="1"/>
      <c r="E10" s="1"/>
      <c r="F10" s="1"/>
      <c r="G10" s="1"/>
      <c r="I10" s="2">
        <v>2654100</v>
      </c>
      <c r="J10" s="35"/>
      <c r="N10" s="34"/>
    </row>
    <row r="11" spans="2:14" ht="16.5" thickTop="1" thickBot="1" x14ac:dyDescent="0.3">
      <c r="B11" s="1" t="s">
        <v>4</v>
      </c>
      <c r="C11" s="1"/>
      <c r="D11" s="1"/>
      <c r="E11" s="1"/>
      <c r="F11" s="1"/>
      <c r="G11" s="1"/>
      <c r="I11" s="2">
        <v>0</v>
      </c>
    </row>
    <row r="12" spans="2:14" ht="16.5" thickTop="1" thickBot="1" x14ac:dyDescent="0.3">
      <c r="B12" s="1" t="s">
        <v>5</v>
      </c>
      <c r="C12" s="1"/>
      <c r="D12" s="1"/>
      <c r="E12" s="1"/>
      <c r="F12" s="1"/>
      <c r="G12" s="1"/>
      <c r="I12" s="2">
        <v>3193621</v>
      </c>
    </row>
    <row r="13" spans="2:14" ht="16.5" thickTop="1" thickBot="1" x14ac:dyDescent="0.3">
      <c r="B13" s="1" t="s">
        <v>6</v>
      </c>
      <c r="C13" s="1"/>
      <c r="D13" s="1"/>
      <c r="E13" s="1"/>
      <c r="F13" s="1"/>
      <c r="G13" s="1"/>
      <c r="I13" s="2">
        <f>(I9+I10)-(I11+I12)</f>
        <v>1073035</v>
      </c>
    </row>
    <row r="14" spans="2:14" ht="15.75" thickTop="1" x14ac:dyDescent="0.25">
      <c r="B14" s="1"/>
      <c r="C14" s="1"/>
      <c r="D14" s="1"/>
      <c r="E14" s="1"/>
      <c r="F14" s="1"/>
      <c r="G14" s="1"/>
      <c r="H14" s="1"/>
    </row>
    <row r="15" spans="2:14" ht="15.75" thickBot="1" x14ac:dyDescent="0.3">
      <c r="B15" s="126" t="s">
        <v>7</v>
      </c>
      <c r="C15" s="126"/>
      <c r="D15" s="126"/>
      <c r="E15" s="126"/>
      <c r="F15" s="126"/>
      <c r="G15" s="126"/>
      <c r="H15" s="1"/>
    </row>
    <row r="16" spans="2:14" ht="16.5" thickTop="1" thickBot="1" x14ac:dyDescent="0.3">
      <c r="B16" s="127" t="s">
        <v>8</v>
      </c>
      <c r="C16" s="128"/>
      <c r="D16" s="128"/>
      <c r="E16" s="128" t="s">
        <v>9</v>
      </c>
      <c r="F16" s="128"/>
      <c r="G16" s="129"/>
      <c r="H16" s="1"/>
    </row>
    <row r="17" spans="2:9" ht="15.75" thickTop="1" x14ac:dyDescent="0.25">
      <c r="B17" s="6" t="s">
        <v>10</v>
      </c>
      <c r="C17" s="7" t="s">
        <v>11</v>
      </c>
      <c r="D17" s="7" t="s">
        <v>12</v>
      </c>
      <c r="E17" s="7" t="s">
        <v>10</v>
      </c>
      <c r="F17" s="7" t="s">
        <v>11</v>
      </c>
      <c r="G17" s="8" t="s">
        <v>13</v>
      </c>
      <c r="H17" s="1"/>
    </row>
    <row r="18" spans="2:9" x14ac:dyDescent="0.25">
      <c r="B18" s="4">
        <v>50</v>
      </c>
      <c r="C18" s="5">
        <v>1</v>
      </c>
      <c r="D18" s="23">
        <f>C18*B18</f>
        <v>50</v>
      </c>
      <c r="E18" s="5">
        <v>1000</v>
      </c>
      <c r="F18" s="5">
        <v>0</v>
      </c>
      <c r="G18" s="22">
        <f t="shared" ref="G18:G23" si="0">+E18*F18</f>
        <v>0</v>
      </c>
      <c r="H18" s="1"/>
    </row>
    <row r="19" spans="2:9" x14ac:dyDescent="0.25">
      <c r="B19" s="4">
        <v>100</v>
      </c>
      <c r="C19" s="5">
        <v>0</v>
      </c>
      <c r="D19" s="23">
        <f>+B19*C19</f>
        <v>0</v>
      </c>
      <c r="E19" s="5">
        <v>2000</v>
      </c>
      <c r="F19" s="5">
        <v>1</v>
      </c>
      <c r="G19" s="22">
        <f t="shared" si="0"/>
        <v>2000</v>
      </c>
      <c r="H19" s="1"/>
    </row>
    <row r="20" spans="2:9" x14ac:dyDescent="0.25">
      <c r="B20" s="4">
        <v>200</v>
      </c>
      <c r="C20" s="5">
        <v>0</v>
      </c>
      <c r="D20" s="23">
        <f>+B20*C20</f>
        <v>0</v>
      </c>
      <c r="E20" s="5">
        <v>5000</v>
      </c>
      <c r="F20" s="5">
        <v>2</v>
      </c>
      <c r="G20" s="22">
        <f t="shared" si="0"/>
        <v>10000</v>
      </c>
      <c r="H20" s="1"/>
    </row>
    <row r="21" spans="2:9" x14ac:dyDescent="0.25">
      <c r="B21" s="4">
        <v>500</v>
      </c>
      <c r="C21" s="5">
        <v>2</v>
      </c>
      <c r="D21" s="23">
        <f>+B21*C21</f>
        <v>1000</v>
      </c>
      <c r="E21" s="5">
        <v>10000</v>
      </c>
      <c r="F21" s="5">
        <v>3</v>
      </c>
      <c r="G21" s="22">
        <f t="shared" si="0"/>
        <v>30000</v>
      </c>
      <c r="H21" s="1"/>
    </row>
    <row r="22" spans="2:9" ht="15.75" thickBot="1" x14ac:dyDescent="0.3">
      <c r="B22" s="4">
        <v>1000</v>
      </c>
      <c r="C22" s="5">
        <v>0</v>
      </c>
      <c r="D22" s="23">
        <f>+B22*C22</f>
        <v>0</v>
      </c>
      <c r="E22" s="5">
        <v>20000</v>
      </c>
      <c r="F22" s="5">
        <v>4</v>
      </c>
      <c r="G22" s="22">
        <f t="shared" si="0"/>
        <v>80000</v>
      </c>
      <c r="H22" s="1"/>
    </row>
    <row r="23" spans="2:9" ht="15.75" thickBot="1" x14ac:dyDescent="0.3">
      <c r="B23" s="4"/>
      <c r="C23" s="5"/>
      <c r="D23" s="23"/>
      <c r="E23" s="5">
        <v>50000</v>
      </c>
      <c r="F23" s="5">
        <v>17</v>
      </c>
      <c r="G23" s="22">
        <f t="shared" si="0"/>
        <v>850000</v>
      </c>
      <c r="H23" s="1" t="s">
        <v>14</v>
      </c>
      <c r="I23" s="33">
        <f>D25</f>
        <v>1050</v>
      </c>
    </row>
    <row r="24" spans="2:9" ht="15.75" thickBot="1" x14ac:dyDescent="0.3">
      <c r="B24" s="28"/>
      <c r="C24" s="29"/>
      <c r="D24" s="30"/>
      <c r="E24" s="29">
        <v>100000</v>
      </c>
      <c r="F24" s="29">
        <v>1</v>
      </c>
      <c r="G24" s="31">
        <f>F24*E24</f>
        <v>100000</v>
      </c>
      <c r="H24" s="1"/>
    </row>
    <row r="25" spans="2:9" ht="16.5" thickTop="1" thickBot="1" x14ac:dyDescent="0.3">
      <c r="B25" s="130" t="s">
        <v>14</v>
      </c>
      <c r="C25" s="131"/>
      <c r="D25" s="26">
        <f>SUM(D18:D23)</f>
        <v>1050</v>
      </c>
      <c r="E25" s="131" t="s">
        <v>15</v>
      </c>
      <c r="F25" s="131"/>
      <c r="G25" s="27">
        <f>SUM(G18:G24)</f>
        <v>1072000</v>
      </c>
      <c r="H25" s="1" t="s">
        <v>16</v>
      </c>
      <c r="I25" s="24">
        <f>+D25+G25</f>
        <v>1073050</v>
      </c>
    </row>
    <row r="26" spans="2:9" ht="15.75" thickTop="1" x14ac:dyDescent="0.25">
      <c r="B26" s="1"/>
      <c r="C26" s="1"/>
      <c r="D26" s="1"/>
      <c r="E26" s="1"/>
      <c r="F26" s="1"/>
      <c r="G26" s="1"/>
      <c r="H26" s="1"/>
    </row>
    <row r="27" spans="2:9" ht="15.75" thickBot="1" x14ac:dyDescent="0.3">
      <c r="B27" s="132" t="s">
        <v>17</v>
      </c>
      <c r="C27" s="132"/>
      <c r="D27" s="132"/>
      <c r="E27" s="132"/>
      <c r="F27" s="132"/>
      <c r="G27" s="132"/>
      <c r="H27" s="132"/>
      <c r="I27" s="132"/>
    </row>
    <row r="28" spans="2:9" ht="15.75" thickTop="1" x14ac:dyDescent="0.25">
      <c r="B28" s="15" t="s">
        <v>18</v>
      </c>
      <c r="C28" s="133" t="s">
        <v>19</v>
      </c>
      <c r="D28" s="134"/>
      <c r="E28" s="135"/>
      <c r="F28" s="133" t="s">
        <v>20</v>
      </c>
      <c r="G28" s="135"/>
      <c r="H28" s="16" t="s">
        <v>21</v>
      </c>
      <c r="I28" s="17" t="s">
        <v>10</v>
      </c>
    </row>
    <row r="29" spans="2:9" x14ac:dyDescent="0.25">
      <c r="B29" s="4"/>
      <c r="C29" s="123"/>
      <c r="D29" s="124"/>
      <c r="E29" s="125"/>
      <c r="F29" s="123"/>
      <c r="G29" s="125"/>
      <c r="H29" s="5"/>
      <c r="I29" s="10"/>
    </row>
    <row r="30" spans="2:9" x14ac:dyDescent="0.25">
      <c r="B30" s="4"/>
      <c r="C30" s="123"/>
      <c r="D30" s="124"/>
      <c r="E30" s="125"/>
      <c r="F30" s="123"/>
      <c r="G30" s="125"/>
      <c r="H30" s="5"/>
      <c r="I30" s="10"/>
    </row>
    <row r="31" spans="2:9" x14ac:dyDescent="0.25">
      <c r="B31" s="4"/>
      <c r="C31" s="123"/>
      <c r="D31" s="124"/>
      <c r="E31" s="125"/>
      <c r="F31" s="123"/>
      <c r="G31" s="125"/>
      <c r="H31" s="5"/>
      <c r="I31" s="10"/>
    </row>
    <row r="32" spans="2:9" ht="15.75" thickBot="1" x14ac:dyDescent="0.3">
      <c r="B32" s="11"/>
      <c r="C32" s="116"/>
      <c r="D32" s="117"/>
      <c r="E32" s="118"/>
      <c r="F32" s="116"/>
      <c r="G32" s="118"/>
      <c r="H32" s="12"/>
      <c r="I32" s="20"/>
    </row>
    <row r="33" spans="2:11" ht="16.5" thickTop="1" thickBot="1" x14ac:dyDescent="0.3">
      <c r="B33" s="11"/>
      <c r="C33" s="116"/>
      <c r="D33" s="117"/>
      <c r="E33" s="118"/>
      <c r="F33" s="12" t="s">
        <v>22</v>
      </c>
      <c r="G33" s="12"/>
      <c r="H33" s="18"/>
      <c r="I33" s="9"/>
    </row>
    <row r="34" spans="2:11" ht="16.5" thickTop="1" thickBot="1" x14ac:dyDescent="0.3">
      <c r="B34" s="13"/>
      <c r="C34" s="119"/>
      <c r="D34" s="120"/>
      <c r="E34" s="121"/>
      <c r="F34" s="14" t="s">
        <v>23</v>
      </c>
      <c r="G34" s="14"/>
      <c r="H34" s="19"/>
      <c r="I34" s="21"/>
    </row>
    <row r="35" spans="2:11" ht="16.5" thickTop="1" thickBot="1" x14ac:dyDescent="0.3"/>
    <row r="36" spans="2:11" ht="16.5" thickTop="1" thickBot="1" x14ac:dyDescent="0.3">
      <c r="D36" s="3" t="s">
        <v>24</v>
      </c>
      <c r="E36" s="3"/>
      <c r="F36" s="3"/>
      <c r="G36" s="3"/>
      <c r="H36" s="3"/>
      <c r="I36" s="24">
        <f>+I25+I34</f>
        <v>1073050</v>
      </c>
    </row>
    <row r="37" spans="2:11" ht="16.5" thickTop="1" thickBot="1" x14ac:dyDescent="0.3">
      <c r="D37" s="3"/>
      <c r="E37" s="3" t="s">
        <v>25</v>
      </c>
      <c r="F37" s="3"/>
      <c r="G37" s="3"/>
      <c r="H37" s="3"/>
      <c r="I37" s="24">
        <f>+I13</f>
        <v>1073035</v>
      </c>
    </row>
    <row r="38" spans="2:11" ht="16.5" thickTop="1" thickBot="1" x14ac:dyDescent="0.3">
      <c r="D38" s="3"/>
      <c r="E38" s="3"/>
      <c r="F38" s="3" t="s">
        <v>26</v>
      </c>
      <c r="G38" s="3"/>
      <c r="H38" s="3"/>
      <c r="I38" s="24">
        <f>+I36-I37</f>
        <v>15</v>
      </c>
    </row>
    <row r="39" spans="2:11" ht="15.75" thickTop="1" x14ac:dyDescent="0.25">
      <c r="K39" s="25"/>
    </row>
    <row r="40" spans="2:11" x14ac:dyDescent="0.25">
      <c r="B40" s="115" t="s">
        <v>96</v>
      </c>
      <c r="C40" s="115"/>
      <c r="D40" s="115"/>
      <c r="E40" s="115"/>
      <c r="F40" s="115"/>
      <c r="G40" s="115"/>
      <c r="H40" s="115"/>
      <c r="I40" s="115"/>
    </row>
    <row r="41" spans="2:11" x14ac:dyDescent="0.25">
      <c r="B41" s="115"/>
      <c r="C41" s="115"/>
      <c r="D41" s="115"/>
      <c r="E41" s="115"/>
      <c r="F41" s="115"/>
      <c r="G41" s="115"/>
      <c r="H41" s="115"/>
      <c r="I41" s="115"/>
    </row>
    <row r="42" spans="2:11" x14ac:dyDescent="0.25">
      <c r="B42" s="47"/>
      <c r="C42" s="47"/>
      <c r="D42" s="47"/>
      <c r="E42" s="47"/>
      <c r="F42" s="47"/>
      <c r="G42" s="47"/>
      <c r="H42" s="47"/>
      <c r="I42" s="47"/>
    </row>
    <row r="44" spans="2:11" x14ac:dyDescent="0.25">
      <c r="B44" t="s">
        <v>33</v>
      </c>
      <c r="H44" t="s">
        <v>33</v>
      </c>
    </row>
    <row r="45" spans="2:11" x14ac:dyDescent="0.25">
      <c r="B45" s="111" t="s">
        <v>29</v>
      </c>
      <c r="C45" s="111"/>
      <c r="D45" s="111"/>
      <c r="H45" s="111" t="s">
        <v>39</v>
      </c>
      <c r="I45" s="111"/>
    </row>
    <row r="46" spans="2:11" x14ac:dyDescent="0.25">
      <c r="B46" s="112" t="s">
        <v>28</v>
      </c>
      <c r="C46" s="112"/>
      <c r="D46" s="112"/>
      <c r="H46" s="122" t="s">
        <v>30</v>
      </c>
      <c r="I46" s="122"/>
    </row>
    <row r="47" spans="2:11" x14ac:dyDescent="0.25">
      <c r="E47" s="137" t="s">
        <v>31</v>
      </c>
      <c r="F47" s="137"/>
      <c r="G47" s="137"/>
    </row>
    <row r="48" spans="2:11" x14ac:dyDescent="0.25">
      <c r="E48" s="112" t="s">
        <v>32</v>
      </c>
      <c r="F48" s="112"/>
      <c r="G48" s="112"/>
    </row>
  </sheetData>
  <mergeCells count="28">
    <mergeCell ref="C29:E29"/>
    <mergeCell ref="F29:G29"/>
    <mergeCell ref="B3:H3"/>
    <mergeCell ref="B5:I6"/>
    <mergeCell ref="B9:H9"/>
    <mergeCell ref="B15:G15"/>
    <mergeCell ref="B16:D16"/>
    <mergeCell ref="E16:G16"/>
    <mergeCell ref="B25:C25"/>
    <mergeCell ref="E25:F25"/>
    <mergeCell ref="B27:I27"/>
    <mergeCell ref="C28:E28"/>
    <mergeCell ref="F28:G28"/>
    <mergeCell ref="C30:E30"/>
    <mergeCell ref="F30:G30"/>
    <mergeCell ref="C31:E31"/>
    <mergeCell ref="F31:G31"/>
    <mergeCell ref="C32:E32"/>
    <mergeCell ref="F32:G32"/>
    <mergeCell ref="E47:G47"/>
    <mergeCell ref="E48:G48"/>
    <mergeCell ref="C33:E33"/>
    <mergeCell ref="C34:E34"/>
    <mergeCell ref="B40:I41"/>
    <mergeCell ref="B45:D45"/>
    <mergeCell ref="H45:I45"/>
    <mergeCell ref="B46:D46"/>
    <mergeCell ref="H46:I46"/>
  </mergeCells>
  <pageMargins left="0.7" right="0.7" top="0.75" bottom="0.75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7"/>
  <sheetViews>
    <sheetView zoomScaleNormal="100" workbookViewId="0">
      <selection activeCell="B47" sqref="B1:J47"/>
    </sheetView>
  </sheetViews>
  <sheetFormatPr baseColWidth="10" defaultRowHeight="15" x14ac:dyDescent="0.25"/>
  <cols>
    <col min="1" max="1" width="4.28515625" customWidth="1"/>
    <col min="2" max="2" width="7.140625" customWidth="1"/>
    <col min="3" max="3" width="9.5703125" customWidth="1"/>
    <col min="5" max="5" width="8.28515625" customWidth="1"/>
    <col min="6" max="6" width="10" customWidth="1"/>
    <col min="7" max="7" width="12.140625" customWidth="1"/>
    <col min="8" max="8" width="13.140625" customWidth="1"/>
    <col min="9" max="9" width="17" customWidth="1"/>
    <col min="10" max="10" width="11.42578125" customWidth="1"/>
    <col min="11" max="11" width="15.28515625" bestFit="1" customWidth="1"/>
  </cols>
  <sheetData>
    <row r="1" spans="2:10" x14ac:dyDescent="0.25">
      <c r="B1" s="3" t="s">
        <v>0</v>
      </c>
      <c r="C1" s="3"/>
      <c r="D1" s="3"/>
      <c r="E1" s="3"/>
      <c r="F1" s="3"/>
      <c r="G1" s="3"/>
      <c r="H1" s="3"/>
    </row>
    <row r="3" spans="2:10" x14ac:dyDescent="0.25">
      <c r="B3" s="111" t="s">
        <v>38</v>
      </c>
      <c r="C3" s="111"/>
      <c r="D3" s="111"/>
      <c r="E3" s="111"/>
      <c r="F3" s="111"/>
      <c r="G3" s="111"/>
      <c r="H3" s="111"/>
    </row>
    <row r="5" spans="2:10" x14ac:dyDescent="0.25">
      <c r="B5" s="112" t="s">
        <v>40</v>
      </c>
      <c r="C5" s="112"/>
      <c r="D5" s="112"/>
      <c r="E5" s="112"/>
      <c r="F5" s="112"/>
      <c r="G5" s="112"/>
      <c r="H5" s="112"/>
      <c r="I5" s="112"/>
      <c r="J5" s="112"/>
    </row>
    <row r="6" spans="2:10" x14ac:dyDescent="0.25">
      <c r="B6" s="112" t="s">
        <v>41</v>
      </c>
      <c r="C6" s="112"/>
      <c r="D6" s="112"/>
      <c r="E6" s="112"/>
      <c r="F6" s="112"/>
      <c r="G6" s="112"/>
      <c r="H6" s="112"/>
      <c r="I6" s="112"/>
    </row>
    <row r="8" spans="2:10" ht="15.75" thickBot="1" x14ac:dyDescent="0.3"/>
    <row r="9" spans="2:10" ht="16.5" thickTop="1" thickBot="1" x14ac:dyDescent="0.3">
      <c r="B9" s="1" t="s">
        <v>42</v>
      </c>
      <c r="C9" s="1"/>
      <c r="D9" s="1"/>
      <c r="E9" s="1"/>
      <c r="F9" s="1"/>
      <c r="G9" s="1"/>
      <c r="I9" s="2">
        <v>10310977.74</v>
      </c>
    </row>
    <row r="10" spans="2:10" ht="16.5" thickTop="1" thickBot="1" x14ac:dyDescent="0.3">
      <c r="B10" s="1" t="s">
        <v>3</v>
      </c>
      <c r="C10" s="1"/>
      <c r="D10" s="1"/>
      <c r="E10" s="1"/>
      <c r="F10" s="1"/>
      <c r="G10" s="1"/>
      <c r="I10" s="2">
        <v>44322300</v>
      </c>
    </row>
    <row r="11" spans="2:10" ht="16.5" thickTop="1" thickBot="1" x14ac:dyDescent="0.3">
      <c r="B11" s="1" t="s">
        <v>4</v>
      </c>
      <c r="C11" s="1"/>
      <c r="D11" s="1"/>
      <c r="E11" s="1"/>
      <c r="F11" s="1"/>
      <c r="G11" s="1"/>
      <c r="I11" s="2">
        <v>45755800</v>
      </c>
    </row>
    <row r="12" spans="2:10" ht="16.5" thickTop="1" thickBot="1" x14ac:dyDescent="0.3">
      <c r="B12" s="1" t="s">
        <v>5</v>
      </c>
      <c r="C12" s="1"/>
      <c r="D12" s="1"/>
      <c r="E12" s="1"/>
      <c r="F12" s="1"/>
      <c r="G12" s="1"/>
      <c r="I12" s="2">
        <v>5188579</v>
      </c>
    </row>
    <row r="13" spans="2:10" ht="16.5" thickTop="1" thickBot="1" x14ac:dyDescent="0.3">
      <c r="B13" s="1" t="s">
        <v>6</v>
      </c>
      <c r="C13" s="1"/>
      <c r="D13" s="1"/>
      <c r="E13" s="1"/>
      <c r="F13" s="1"/>
      <c r="G13" s="1"/>
      <c r="I13" s="2">
        <f>+I9+I10-I11-I12</f>
        <v>3688898.7400000021</v>
      </c>
    </row>
    <row r="14" spans="2:10" ht="15.75" thickTop="1" x14ac:dyDescent="0.25">
      <c r="B14" s="1"/>
      <c r="C14" s="1"/>
      <c r="D14" s="1"/>
      <c r="E14" s="1"/>
      <c r="F14" s="1"/>
      <c r="G14" s="1"/>
      <c r="H14" s="1"/>
    </row>
    <row r="15" spans="2:10" ht="15.75" thickBot="1" x14ac:dyDescent="0.3">
      <c r="B15" s="126" t="s">
        <v>7</v>
      </c>
      <c r="C15" s="126"/>
      <c r="D15" s="126"/>
      <c r="E15" s="126"/>
      <c r="F15" s="126"/>
      <c r="G15" s="126"/>
      <c r="H15" s="1"/>
    </row>
    <row r="16" spans="2:10" ht="16.5" thickTop="1" thickBot="1" x14ac:dyDescent="0.3">
      <c r="B16" s="127" t="s">
        <v>8</v>
      </c>
      <c r="C16" s="128"/>
      <c r="D16" s="128"/>
      <c r="E16" s="128" t="s">
        <v>9</v>
      </c>
      <c r="F16" s="128"/>
      <c r="G16" s="129"/>
      <c r="H16" s="1"/>
    </row>
    <row r="17" spans="2:9" ht="15.75" thickTop="1" x14ac:dyDescent="0.25">
      <c r="B17" s="6" t="s">
        <v>10</v>
      </c>
      <c r="C17" s="7" t="s">
        <v>11</v>
      </c>
      <c r="D17" s="7" t="s">
        <v>12</v>
      </c>
      <c r="E17" s="7" t="s">
        <v>10</v>
      </c>
      <c r="F17" s="7" t="s">
        <v>11</v>
      </c>
      <c r="G17" s="8" t="s">
        <v>13</v>
      </c>
      <c r="H17" s="1"/>
    </row>
    <row r="18" spans="2:9" x14ac:dyDescent="0.25">
      <c r="B18" s="4">
        <v>1000</v>
      </c>
      <c r="C18" s="5">
        <v>1</v>
      </c>
      <c r="D18" s="23">
        <f>C18*B18</f>
        <v>1000</v>
      </c>
      <c r="E18" s="5">
        <v>1000</v>
      </c>
      <c r="F18" s="5">
        <v>10</v>
      </c>
      <c r="G18" s="22">
        <f t="shared" ref="G18:G24" si="0">+E18*F18</f>
        <v>10000</v>
      </c>
      <c r="H18" s="1"/>
    </row>
    <row r="19" spans="2:9" x14ac:dyDescent="0.25">
      <c r="B19" s="4">
        <v>500</v>
      </c>
      <c r="C19" s="5">
        <v>2</v>
      </c>
      <c r="D19" s="23">
        <f>C19*B19</f>
        <v>1000</v>
      </c>
      <c r="E19" s="5">
        <v>2000</v>
      </c>
      <c r="F19" s="5">
        <v>15</v>
      </c>
      <c r="G19" s="22">
        <f t="shared" si="0"/>
        <v>30000</v>
      </c>
      <c r="H19" s="1"/>
    </row>
    <row r="20" spans="2:9" x14ac:dyDescent="0.25">
      <c r="B20" s="4">
        <v>200</v>
      </c>
      <c r="C20" s="5">
        <v>8</v>
      </c>
      <c r="D20" s="23">
        <f>C20*B20</f>
        <v>1600</v>
      </c>
      <c r="E20" s="5">
        <v>5000</v>
      </c>
      <c r="F20" s="5">
        <v>21</v>
      </c>
      <c r="G20" s="22">
        <f t="shared" si="0"/>
        <v>105000</v>
      </c>
      <c r="H20" s="1"/>
    </row>
    <row r="21" spans="2:9" x14ac:dyDescent="0.25">
      <c r="B21" s="4">
        <v>100</v>
      </c>
      <c r="C21" s="5">
        <v>3</v>
      </c>
      <c r="D21" s="23">
        <f>C21*B21</f>
        <v>300</v>
      </c>
      <c r="E21" s="5">
        <v>10000</v>
      </c>
      <c r="F21" s="5">
        <v>10</v>
      </c>
      <c r="G21" s="22">
        <f t="shared" si="0"/>
        <v>100000</v>
      </c>
      <c r="H21" s="1"/>
    </row>
    <row r="22" spans="2:9" x14ac:dyDescent="0.25">
      <c r="B22" s="4"/>
      <c r="C22" s="5"/>
      <c r="D22" s="23"/>
      <c r="E22" s="5">
        <v>20000</v>
      </c>
      <c r="F22" s="5">
        <v>22</v>
      </c>
      <c r="G22" s="22">
        <f t="shared" si="0"/>
        <v>440000</v>
      </c>
      <c r="H22" s="1"/>
    </row>
    <row r="23" spans="2:9" x14ac:dyDescent="0.25">
      <c r="B23" s="4"/>
      <c r="C23" s="5"/>
      <c r="D23" s="23"/>
      <c r="E23" s="5">
        <v>50000</v>
      </c>
      <c r="F23" s="5">
        <v>20</v>
      </c>
      <c r="G23" s="22">
        <f t="shared" si="0"/>
        <v>1000000</v>
      </c>
      <c r="H23" s="1"/>
    </row>
    <row r="24" spans="2:9" ht="15.75" thickBot="1" x14ac:dyDescent="0.3">
      <c r="B24" s="4"/>
      <c r="C24" s="5"/>
      <c r="D24" s="23"/>
      <c r="E24" s="5">
        <v>100000</v>
      </c>
      <c r="F24" s="5">
        <v>20</v>
      </c>
      <c r="G24" s="22">
        <f t="shared" si="0"/>
        <v>2000000</v>
      </c>
      <c r="H24" s="1" t="s">
        <v>14</v>
      </c>
    </row>
    <row r="25" spans="2:9" ht="16.5" thickTop="1" thickBot="1" x14ac:dyDescent="0.3">
      <c r="B25" s="130" t="s">
        <v>14</v>
      </c>
      <c r="C25" s="131"/>
      <c r="D25" s="26">
        <f>SUM(D18:D24)</f>
        <v>3900</v>
      </c>
      <c r="E25" s="131" t="s">
        <v>15</v>
      </c>
      <c r="F25" s="131"/>
      <c r="G25" s="27">
        <f>SUM(G18:G24)</f>
        <v>3685000</v>
      </c>
      <c r="H25" s="1" t="s">
        <v>16</v>
      </c>
      <c r="I25" s="24">
        <f>+D25+G25</f>
        <v>3688900</v>
      </c>
    </row>
    <row r="26" spans="2:9" ht="15.75" thickTop="1" x14ac:dyDescent="0.25">
      <c r="B26" s="1"/>
      <c r="C26" s="1"/>
      <c r="D26" s="1"/>
      <c r="E26" s="1"/>
      <c r="F26" s="1"/>
      <c r="G26" s="1"/>
      <c r="H26" s="1"/>
    </row>
    <row r="27" spans="2:9" ht="15.75" thickBot="1" x14ac:dyDescent="0.3">
      <c r="B27" s="132" t="s">
        <v>17</v>
      </c>
      <c r="C27" s="132"/>
      <c r="D27" s="132"/>
      <c r="E27" s="132"/>
      <c r="F27" s="132"/>
      <c r="G27" s="132"/>
      <c r="H27" s="132"/>
      <c r="I27" s="132"/>
    </row>
    <row r="28" spans="2:9" ht="15.75" thickTop="1" x14ac:dyDescent="0.25">
      <c r="B28" s="15" t="s">
        <v>18</v>
      </c>
      <c r="C28" s="133" t="s">
        <v>19</v>
      </c>
      <c r="D28" s="134"/>
      <c r="E28" s="135"/>
      <c r="F28" s="133" t="s">
        <v>20</v>
      </c>
      <c r="G28" s="135"/>
      <c r="H28" s="16" t="s">
        <v>21</v>
      </c>
      <c r="I28" s="17" t="s">
        <v>10</v>
      </c>
    </row>
    <row r="29" spans="2:9" x14ac:dyDescent="0.25">
      <c r="B29" s="4"/>
      <c r="C29" s="123"/>
      <c r="D29" s="124"/>
      <c r="E29" s="125"/>
      <c r="F29" s="123"/>
      <c r="G29" s="125"/>
      <c r="H29" s="5"/>
      <c r="I29" s="10"/>
    </row>
    <row r="30" spans="2:9" x14ac:dyDescent="0.25">
      <c r="B30" s="4"/>
      <c r="C30" s="123"/>
      <c r="D30" s="124"/>
      <c r="E30" s="125"/>
      <c r="F30" s="123"/>
      <c r="G30" s="125"/>
      <c r="H30" s="5"/>
      <c r="I30" s="10"/>
    </row>
    <row r="31" spans="2:9" x14ac:dyDescent="0.25">
      <c r="B31" s="4"/>
      <c r="C31" s="123"/>
      <c r="D31" s="124"/>
      <c r="E31" s="125"/>
      <c r="F31" s="123"/>
      <c r="G31" s="125"/>
      <c r="H31" s="5"/>
      <c r="I31" s="10"/>
    </row>
    <row r="32" spans="2:9" ht="15.75" thickBot="1" x14ac:dyDescent="0.3">
      <c r="B32" s="11"/>
      <c r="C32" s="116"/>
      <c r="D32" s="117"/>
      <c r="E32" s="118"/>
      <c r="F32" s="116"/>
      <c r="G32" s="118"/>
      <c r="H32" s="12"/>
      <c r="I32" s="20"/>
    </row>
    <row r="33" spans="2:11" ht="16.5" thickTop="1" thickBot="1" x14ac:dyDescent="0.3">
      <c r="B33" s="11"/>
      <c r="C33" s="116"/>
      <c r="D33" s="117"/>
      <c r="E33" s="118"/>
      <c r="F33" s="12" t="s">
        <v>22</v>
      </c>
      <c r="G33" s="12"/>
      <c r="H33" s="18"/>
      <c r="I33" s="9"/>
    </row>
    <row r="34" spans="2:11" ht="16.5" thickTop="1" thickBot="1" x14ac:dyDescent="0.3">
      <c r="B34" s="13"/>
      <c r="C34" s="119"/>
      <c r="D34" s="120"/>
      <c r="E34" s="121"/>
      <c r="F34" s="14" t="s">
        <v>23</v>
      </c>
      <c r="G34" s="14"/>
      <c r="H34" s="19"/>
      <c r="I34" s="21"/>
    </row>
    <row r="35" spans="2:11" ht="16.5" thickTop="1" thickBot="1" x14ac:dyDescent="0.3"/>
    <row r="36" spans="2:11" ht="16.5" thickTop="1" thickBot="1" x14ac:dyDescent="0.3">
      <c r="D36" s="3" t="s">
        <v>24</v>
      </c>
      <c r="E36" s="3"/>
      <c r="F36" s="3"/>
      <c r="G36" s="3"/>
      <c r="H36" s="3"/>
      <c r="I36" s="24">
        <f>+I25+I34</f>
        <v>3688900</v>
      </c>
    </row>
    <row r="37" spans="2:11" ht="16.5" thickTop="1" thickBot="1" x14ac:dyDescent="0.3">
      <c r="D37" s="3"/>
      <c r="E37" s="3" t="s">
        <v>25</v>
      </c>
      <c r="F37" s="3"/>
      <c r="G37" s="3"/>
      <c r="H37" s="3"/>
      <c r="I37" s="24">
        <f>+I13</f>
        <v>3688898.7400000021</v>
      </c>
    </row>
    <row r="38" spans="2:11" ht="16.5" thickTop="1" thickBot="1" x14ac:dyDescent="0.3">
      <c r="D38" s="3"/>
      <c r="E38" s="3"/>
      <c r="F38" s="3" t="s">
        <v>26</v>
      </c>
      <c r="G38" s="3"/>
      <c r="H38" s="3"/>
      <c r="I38" s="24">
        <f>+I36-I37</f>
        <v>1.2599999979138374</v>
      </c>
    </row>
    <row r="39" spans="2:11" ht="15.75" thickTop="1" x14ac:dyDescent="0.25">
      <c r="K39" s="25"/>
    </row>
    <row r="40" spans="2:11" x14ac:dyDescent="0.25">
      <c r="B40" t="s">
        <v>43</v>
      </c>
    </row>
    <row r="42" spans="2:11" x14ac:dyDescent="0.25">
      <c r="B42" t="s">
        <v>33</v>
      </c>
      <c r="H42" t="s">
        <v>33</v>
      </c>
    </row>
    <row r="43" spans="2:11" x14ac:dyDescent="0.25">
      <c r="B43" s="3" t="s">
        <v>29</v>
      </c>
      <c r="H43" s="3" t="s">
        <v>39</v>
      </c>
    </row>
    <row r="44" spans="2:11" x14ac:dyDescent="0.25">
      <c r="B44" t="s">
        <v>28</v>
      </c>
      <c r="H44" t="s">
        <v>30</v>
      </c>
    </row>
    <row r="45" spans="2:11" x14ac:dyDescent="0.25">
      <c r="E45" t="s">
        <v>34</v>
      </c>
    </row>
    <row r="46" spans="2:11" x14ac:dyDescent="0.25">
      <c r="E46" s="3" t="s">
        <v>31</v>
      </c>
    </row>
    <row r="47" spans="2:11" x14ac:dyDescent="0.25">
      <c r="E47" t="s">
        <v>32</v>
      </c>
    </row>
  </sheetData>
  <mergeCells count="21">
    <mergeCell ref="C34:E34"/>
    <mergeCell ref="B27:I27"/>
    <mergeCell ref="C28:E28"/>
    <mergeCell ref="F28:G28"/>
    <mergeCell ref="C29:E29"/>
    <mergeCell ref="F29:G29"/>
    <mergeCell ref="C30:E30"/>
    <mergeCell ref="F30:G30"/>
    <mergeCell ref="C31:E31"/>
    <mergeCell ref="F31:G31"/>
    <mergeCell ref="C32:E32"/>
    <mergeCell ref="F32:G32"/>
    <mergeCell ref="C33:E33"/>
    <mergeCell ref="B3:H3"/>
    <mergeCell ref="B15:G15"/>
    <mergeCell ref="B16:D16"/>
    <mergeCell ref="E16:G16"/>
    <mergeCell ref="B25:C25"/>
    <mergeCell ref="E25:F25"/>
    <mergeCell ref="B5:J5"/>
    <mergeCell ref="B6:I6"/>
  </mergeCells>
  <pageMargins left="0.25" right="0.25" top="0.75" bottom="0.75" header="0.3" footer="0.3"/>
  <pageSetup scale="9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6"/>
  <sheetViews>
    <sheetView zoomScaleNormal="100" workbookViewId="0">
      <selection activeCell="L24" sqref="L24"/>
    </sheetView>
  </sheetViews>
  <sheetFormatPr baseColWidth="10" defaultRowHeight="15" x14ac:dyDescent="0.25"/>
  <cols>
    <col min="1" max="1" width="4.28515625" customWidth="1"/>
    <col min="2" max="2" width="7.140625" customWidth="1"/>
    <col min="3" max="3" width="9.5703125" customWidth="1"/>
    <col min="5" max="5" width="8.28515625" customWidth="1"/>
    <col min="6" max="6" width="10" customWidth="1"/>
    <col min="7" max="7" width="12.140625" customWidth="1"/>
    <col min="8" max="8" width="13.140625" customWidth="1"/>
    <col min="9" max="9" width="17.85546875" customWidth="1"/>
    <col min="10" max="10" width="14.28515625" customWidth="1"/>
    <col min="11" max="11" width="15.28515625" bestFit="1" customWidth="1"/>
    <col min="14" max="14" width="15.140625" bestFit="1" customWidth="1"/>
  </cols>
  <sheetData>
    <row r="1" spans="2:14" x14ac:dyDescent="0.25">
      <c r="B1" s="3" t="s">
        <v>0</v>
      </c>
      <c r="C1" s="3"/>
      <c r="D1" s="3"/>
      <c r="E1" s="3"/>
      <c r="F1" s="3"/>
      <c r="G1" s="3"/>
      <c r="H1" s="3"/>
    </row>
    <row r="3" spans="2:14" x14ac:dyDescent="0.25">
      <c r="B3" s="111" t="s">
        <v>1</v>
      </c>
      <c r="C3" s="111"/>
      <c r="D3" s="111"/>
      <c r="E3" s="111"/>
      <c r="F3" s="111"/>
      <c r="G3" s="111"/>
      <c r="H3" s="111"/>
    </row>
    <row r="5" spans="2:14" ht="15" customHeight="1" x14ac:dyDescent="0.25">
      <c r="B5" s="115" t="s">
        <v>100</v>
      </c>
      <c r="C5" s="115"/>
      <c r="D5" s="115"/>
      <c r="E5" s="115"/>
      <c r="F5" s="115"/>
      <c r="G5" s="115"/>
      <c r="H5" s="115"/>
      <c r="I5" s="115"/>
    </row>
    <row r="6" spans="2:14" ht="12" customHeight="1" x14ac:dyDescent="0.25">
      <c r="B6" s="115"/>
      <c r="C6" s="115"/>
      <c r="D6" s="115"/>
      <c r="E6" s="115"/>
      <c r="F6" s="115"/>
      <c r="G6" s="115"/>
      <c r="H6" s="115"/>
      <c r="I6" s="115"/>
    </row>
    <row r="8" spans="2:14" ht="15.75" thickBot="1" x14ac:dyDescent="0.3"/>
    <row r="9" spans="2:14" ht="16.5" thickTop="1" thickBot="1" x14ac:dyDescent="0.3">
      <c r="B9" s="113" t="s">
        <v>98</v>
      </c>
      <c r="C9" s="113"/>
      <c r="D9" s="113"/>
      <c r="E9" s="113"/>
      <c r="F9" s="113"/>
      <c r="G9" s="113"/>
      <c r="H9" s="114"/>
      <c r="I9" s="2">
        <v>1073035</v>
      </c>
    </row>
    <row r="10" spans="2:14" ht="16.5" thickTop="1" thickBot="1" x14ac:dyDescent="0.3">
      <c r="B10" s="1" t="s">
        <v>63</v>
      </c>
      <c r="C10" s="1"/>
      <c r="D10" s="1"/>
      <c r="E10" s="1"/>
      <c r="F10" s="1"/>
      <c r="G10" s="1"/>
      <c r="I10" s="2">
        <v>27500</v>
      </c>
      <c r="J10" s="35"/>
      <c r="N10" s="34"/>
    </row>
    <row r="11" spans="2:14" ht="16.5" thickTop="1" thickBot="1" x14ac:dyDescent="0.3">
      <c r="B11" s="1" t="s">
        <v>4</v>
      </c>
      <c r="C11" s="1"/>
      <c r="D11" s="1"/>
      <c r="E11" s="1"/>
      <c r="F11" s="1"/>
      <c r="G11" s="1"/>
      <c r="I11" s="2">
        <v>1100500</v>
      </c>
    </row>
    <row r="12" spans="2:14" ht="16.5" thickTop="1" thickBot="1" x14ac:dyDescent="0.3">
      <c r="B12" s="1" t="s">
        <v>5</v>
      </c>
      <c r="C12" s="1"/>
      <c r="D12" s="1"/>
      <c r="E12" s="1"/>
      <c r="F12" s="1"/>
      <c r="G12" s="1"/>
      <c r="I12" s="2">
        <v>0</v>
      </c>
    </row>
    <row r="13" spans="2:14" ht="16.5" thickTop="1" thickBot="1" x14ac:dyDescent="0.3">
      <c r="B13" s="1" t="s">
        <v>6</v>
      </c>
      <c r="C13" s="1"/>
      <c r="D13" s="1"/>
      <c r="E13" s="1"/>
      <c r="F13" s="1"/>
      <c r="G13" s="1"/>
      <c r="I13" s="2">
        <f>(I9+I10)-(I11+I12)</f>
        <v>35</v>
      </c>
    </row>
    <row r="14" spans="2:14" ht="15.75" thickTop="1" x14ac:dyDescent="0.25">
      <c r="B14" s="1"/>
      <c r="C14" s="1"/>
      <c r="D14" s="1"/>
      <c r="E14" s="1"/>
      <c r="F14" s="1"/>
      <c r="G14" s="1"/>
      <c r="H14" s="1"/>
    </row>
    <row r="15" spans="2:14" ht="15.75" thickBot="1" x14ac:dyDescent="0.3">
      <c r="B15" s="126" t="s">
        <v>7</v>
      </c>
      <c r="C15" s="126"/>
      <c r="D15" s="126"/>
      <c r="E15" s="126"/>
      <c r="F15" s="126"/>
      <c r="G15" s="126"/>
      <c r="H15" s="1"/>
    </row>
    <row r="16" spans="2:14" ht="16.5" thickTop="1" thickBot="1" x14ac:dyDescent="0.3">
      <c r="B16" s="127" t="s">
        <v>8</v>
      </c>
      <c r="C16" s="128"/>
      <c r="D16" s="128"/>
      <c r="E16" s="128" t="s">
        <v>9</v>
      </c>
      <c r="F16" s="128"/>
      <c r="G16" s="129"/>
      <c r="H16" s="1"/>
    </row>
    <row r="17" spans="2:9" ht="15.75" thickTop="1" x14ac:dyDescent="0.25">
      <c r="B17" s="6" t="s">
        <v>10</v>
      </c>
      <c r="C17" s="7" t="s">
        <v>11</v>
      </c>
      <c r="D17" s="7" t="s">
        <v>12</v>
      </c>
      <c r="E17" s="7" t="s">
        <v>10</v>
      </c>
      <c r="F17" s="7" t="s">
        <v>11</v>
      </c>
      <c r="G17" s="8" t="s">
        <v>13</v>
      </c>
      <c r="H17" s="1"/>
    </row>
    <row r="18" spans="2:9" x14ac:dyDescent="0.25">
      <c r="B18" s="4">
        <v>50</v>
      </c>
      <c r="C18" s="5">
        <v>1</v>
      </c>
      <c r="D18" s="23">
        <f>C18*B18</f>
        <v>50</v>
      </c>
      <c r="E18" s="5">
        <v>1000</v>
      </c>
      <c r="F18" s="5">
        <v>0</v>
      </c>
      <c r="G18" s="22">
        <f t="shared" ref="G18:G23" si="0">+E18*F18</f>
        <v>0</v>
      </c>
      <c r="H18" s="1"/>
    </row>
    <row r="19" spans="2:9" x14ac:dyDescent="0.25">
      <c r="B19" s="4">
        <v>100</v>
      </c>
      <c r="C19" s="5">
        <v>0</v>
      </c>
      <c r="D19" s="23">
        <f>+B19*C19</f>
        <v>0</v>
      </c>
      <c r="E19" s="5">
        <v>2000</v>
      </c>
      <c r="F19" s="5">
        <v>0</v>
      </c>
      <c r="G19" s="22">
        <f t="shared" si="0"/>
        <v>0</v>
      </c>
      <c r="H19" s="1"/>
    </row>
    <row r="20" spans="2:9" x14ac:dyDescent="0.25">
      <c r="B20" s="4">
        <v>200</v>
      </c>
      <c r="C20" s="5">
        <v>0</v>
      </c>
      <c r="D20" s="23">
        <f>+B20*C20</f>
        <v>0</v>
      </c>
      <c r="E20" s="5">
        <v>5000</v>
      </c>
      <c r="F20" s="5">
        <v>0</v>
      </c>
      <c r="G20" s="22">
        <f t="shared" si="0"/>
        <v>0</v>
      </c>
      <c r="H20" s="1"/>
    </row>
    <row r="21" spans="2:9" x14ac:dyDescent="0.25">
      <c r="B21" s="4">
        <v>500</v>
      </c>
      <c r="C21" s="5">
        <v>0</v>
      </c>
      <c r="D21" s="23">
        <f>+B21*C21</f>
        <v>0</v>
      </c>
      <c r="E21" s="5">
        <v>10000</v>
      </c>
      <c r="F21" s="5">
        <v>0</v>
      </c>
      <c r="G21" s="22">
        <f t="shared" si="0"/>
        <v>0</v>
      </c>
      <c r="H21" s="1"/>
    </row>
    <row r="22" spans="2:9" ht="15.75" thickBot="1" x14ac:dyDescent="0.3">
      <c r="B22" s="4">
        <v>1000</v>
      </c>
      <c r="C22" s="5">
        <v>0</v>
      </c>
      <c r="D22" s="23">
        <f>+B22*C22</f>
        <v>0</v>
      </c>
      <c r="E22" s="5">
        <v>20000</v>
      </c>
      <c r="F22" s="5">
        <v>0</v>
      </c>
      <c r="G22" s="22">
        <f t="shared" si="0"/>
        <v>0</v>
      </c>
      <c r="H22" s="1"/>
    </row>
    <row r="23" spans="2:9" ht="15.75" thickBot="1" x14ac:dyDescent="0.3">
      <c r="B23" s="4"/>
      <c r="C23" s="5"/>
      <c r="D23" s="23"/>
      <c r="E23" s="5">
        <v>50000</v>
      </c>
      <c r="F23" s="5">
        <v>0</v>
      </c>
      <c r="G23" s="22">
        <f t="shared" si="0"/>
        <v>0</v>
      </c>
      <c r="H23" s="1" t="s">
        <v>14</v>
      </c>
      <c r="I23" s="33">
        <f>D25</f>
        <v>50</v>
      </c>
    </row>
    <row r="24" spans="2:9" ht="15.75" thickBot="1" x14ac:dyDescent="0.3">
      <c r="B24" s="28"/>
      <c r="C24" s="29"/>
      <c r="D24" s="30"/>
      <c r="E24" s="29">
        <v>100000</v>
      </c>
      <c r="F24" s="29">
        <v>0</v>
      </c>
      <c r="G24" s="31">
        <f>F24*E24</f>
        <v>0</v>
      </c>
      <c r="H24" s="1"/>
    </row>
    <row r="25" spans="2:9" ht="16.5" thickTop="1" thickBot="1" x14ac:dyDescent="0.3">
      <c r="B25" s="130" t="s">
        <v>14</v>
      </c>
      <c r="C25" s="131"/>
      <c r="D25" s="26">
        <f>SUM(D18:D23)</f>
        <v>50</v>
      </c>
      <c r="E25" s="131" t="s">
        <v>15</v>
      </c>
      <c r="F25" s="131"/>
      <c r="G25" s="27">
        <f>SUM(G18:G24)</f>
        <v>0</v>
      </c>
      <c r="H25" s="1" t="s">
        <v>16</v>
      </c>
      <c r="I25" s="24">
        <f>+D25+G25</f>
        <v>50</v>
      </c>
    </row>
    <row r="26" spans="2:9" ht="15.75" thickTop="1" x14ac:dyDescent="0.25">
      <c r="B26" s="1"/>
      <c r="C26" s="1"/>
      <c r="D26" s="1"/>
      <c r="E26" s="1"/>
      <c r="F26" s="1"/>
      <c r="G26" s="1"/>
      <c r="H26" s="1"/>
    </row>
    <row r="27" spans="2:9" ht="15.75" thickBot="1" x14ac:dyDescent="0.3">
      <c r="B27" s="132" t="s">
        <v>17</v>
      </c>
      <c r="C27" s="132"/>
      <c r="D27" s="132"/>
      <c r="E27" s="132"/>
      <c r="F27" s="132"/>
      <c r="G27" s="132"/>
      <c r="H27" s="132"/>
      <c r="I27" s="132"/>
    </row>
    <row r="28" spans="2:9" ht="15.75" thickTop="1" x14ac:dyDescent="0.25">
      <c r="B28" s="15" t="s">
        <v>18</v>
      </c>
      <c r="C28" s="133" t="s">
        <v>19</v>
      </c>
      <c r="D28" s="134"/>
      <c r="E28" s="135"/>
      <c r="F28" s="133" t="s">
        <v>20</v>
      </c>
      <c r="G28" s="135"/>
      <c r="H28" s="16" t="s">
        <v>21</v>
      </c>
      <c r="I28" s="17" t="s">
        <v>10</v>
      </c>
    </row>
    <row r="29" spans="2:9" x14ac:dyDescent="0.25">
      <c r="B29" s="4"/>
      <c r="C29" s="123"/>
      <c r="D29" s="124"/>
      <c r="E29" s="125"/>
      <c r="F29" s="123"/>
      <c r="G29" s="125"/>
      <c r="H29" s="5"/>
      <c r="I29" s="10"/>
    </row>
    <row r="30" spans="2:9" x14ac:dyDescent="0.25">
      <c r="B30" s="4"/>
      <c r="C30" s="123"/>
      <c r="D30" s="124"/>
      <c r="E30" s="125"/>
      <c r="F30" s="123"/>
      <c r="G30" s="125"/>
      <c r="H30" s="5"/>
      <c r="I30" s="10"/>
    </row>
    <row r="31" spans="2:9" x14ac:dyDescent="0.25">
      <c r="B31" s="4"/>
      <c r="C31" s="123"/>
      <c r="D31" s="124"/>
      <c r="E31" s="125"/>
      <c r="F31" s="123"/>
      <c r="G31" s="125"/>
      <c r="H31" s="5"/>
      <c r="I31" s="10"/>
    </row>
    <row r="32" spans="2:9" ht="15.75" thickBot="1" x14ac:dyDescent="0.3">
      <c r="B32" s="11"/>
      <c r="C32" s="116"/>
      <c r="D32" s="117"/>
      <c r="E32" s="118"/>
      <c r="F32" s="116"/>
      <c r="G32" s="118"/>
      <c r="H32" s="12"/>
      <c r="I32" s="20"/>
    </row>
    <row r="33" spans="2:11" ht="16.5" thickTop="1" thickBot="1" x14ac:dyDescent="0.3">
      <c r="B33" s="11"/>
      <c r="C33" s="116"/>
      <c r="D33" s="117"/>
      <c r="E33" s="118"/>
      <c r="F33" s="12" t="s">
        <v>22</v>
      </c>
      <c r="G33" s="12"/>
      <c r="H33" s="18"/>
      <c r="I33" s="9"/>
    </row>
    <row r="34" spans="2:11" ht="16.5" thickTop="1" thickBot="1" x14ac:dyDescent="0.3">
      <c r="B34" s="13"/>
      <c r="C34" s="119"/>
      <c r="D34" s="120"/>
      <c r="E34" s="121"/>
      <c r="F34" s="14" t="s">
        <v>23</v>
      </c>
      <c r="G34" s="14"/>
      <c r="H34" s="19"/>
      <c r="I34" s="21"/>
    </row>
    <row r="35" spans="2:11" ht="16.5" thickTop="1" thickBot="1" x14ac:dyDescent="0.3"/>
    <row r="36" spans="2:11" ht="16.5" thickTop="1" thickBot="1" x14ac:dyDescent="0.3">
      <c r="D36" s="3" t="s">
        <v>24</v>
      </c>
      <c r="E36" s="3"/>
      <c r="F36" s="3"/>
      <c r="G36" s="3"/>
      <c r="H36" s="3"/>
      <c r="I36" s="24">
        <f>+I25+I34</f>
        <v>50</v>
      </c>
    </row>
    <row r="37" spans="2:11" ht="16.5" thickTop="1" thickBot="1" x14ac:dyDescent="0.3">
      <c r="D37" s="3"/>
      <c r="E37" s="3" t="s">
        <v>25</v>
      </c>
      <c r="F37" s="3"/>
      <c r="G37" s="3"/>
      <c r="H37" s="3"/>
      <c r="I37" s="24">
        <f>+I13</f>
        <v>35</v>
      </c>
    </row>
    <row r="38" spans="2:11" ht="16.5" thickTop="1" thickBot="1" x14ac:dyDescent="0.3">
      <c r="D38" s="3"/>
      <c r="E38" s="3"/>
      <c r="F38" s="3" t="s">
        <v>26</v>
      </c>
      <c r="G38" s="3"/>
      <c r="H38" s="3"/>
      <c r="I38" s="24">
        <f>+I36-I37</f>
        <v>15</v>
      </c>
    </row>
    <row r="39" spans="2:11" ht="15.75" thickTop="1" x14ac:dyDescent="0.25">
      <c r="K39" s="25"/>
    </row>
    <row r="40" spans="2:11" x14ac:dyDescent="0.25">
      <c r="B40" s="115" t="s">
        <v>99</v>
      </c>
      <c r="C40" s="115"/>
      <c r="D40" s="115"/>
      <c r="E40" s="115"/>
      <c r="F40" s="115"/>
      <c r="G40" s="115"/>
      <c r="H40" s="115"/>
      <c r="I40" s="115"/>
    </row>
    <row r="41" spans="2:11" x14ac:dyDescent="0.25">
      <c r="B41" s="115"/>
      <c r="C41" s="115"/>
      <c r="D41" s="115"/>
      <c r="E41" s="115"/>
      <c r="F41" s="115"/>
      <c r="G41" s="115"/>
      <c r="H41" s="115"/>
      <c r="I41" s="115"/>
    </row>
    <row r="42" spans="2:11" x14ac:dyDescent="0.25">
      <c r="B42" s="48"/>
      <c r="C42" s="48"/>
      <c r="D42" s="48"/>
      <c r="E42" s="48"/>
      <c r="F42" s="48"/>
      <c r="G42" s="48"/>
      <c r="H42" s="48"/>
      <c r="I42" s="48"/>
    </row>
    <row r="44" spans="2:11" x14ac:dyDescent="0.25">
      <c r="B44" t="s">
        <v>33</v>
      </c>
      <c r="H44" t="s">
        <v>33</v>
      </c>
    </row>
    <row r="45" spans="2:11" x14ac:dyDescent="0.25">
      <c r="B45" s="111" t="s">
        <v>29</v>
      </c>
      <c r="C45" s="111"/>
      <c r="D45" s="111"/>
      <c r="H45" s="111" t="s">
        <v>39</v>
      </c>
      <c r="I45" s="111"/>
    </row>
    <row r="46" spans="2:11" x14ac:dyDescent="0.25">
      <c r="B46" s="112"/>
      <c r="C46" s="112"/>
      <c r="D46" s="112"/>
      <c r="H46" s="122" t="s">
        <v>69</v>
      </c>
      <c r="I46" s="122"/>
    </row>
  </sheetData>
  <mergeCells count="26">
    <mergeCell ref="B46:D46"/>
    <mergeCell ref="H46:I46"/>
    <mergeCell ref="C30:E30"/>
    <mergeCell ref="F30:G30"/>
    <mergeCell ref="C31:E31"/>
    <mergeCell ref="F31:G31"/>
    <mergeCell ref="C32:E32"/>
    <mergeCell ref="F32:G32"/>
    <mergeCell ref="C33:E33"/>
    <mergeCell ref="C34:E34"/>
    <mergeCell ref="B40:I41"/>
    <mergeCell ref="B45:D45"/>
    <mergeCell ref="H45:I45"/>
    <mergeCell ref="C29:E29"/>
    <mergeCell ref="F29:G29"/>
    <mergeCell ref="B3:H3"/>
    <mergeCell ref="B5:I6"/>
    <mergeCell ref="B9:H9"/>
    <mergeCell ref="B15:G15"/>
    <mergeCell ref="B16:D16"/>
    <mergeCell ref="E16:G16"/>
    <mergeCell ref="B25:C25"/>
    <mergeCell ref="E25:F25"/>
    <mergeCell ref="B27:I27"/>
    <mergeCell ref="C28:E28"/>
    <mergeCell ref="F28:G28"/>
  </mergeCells>
  <pageMargins left="0.7" right="0.7" top="0.75" bottom="0.75" header="0.3" footer="0.3"/>
  <pageSetup scale="9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8"/>
  <sheetViews>
    <sheetView zoomScaleNormal="100" workbookViewId="0">
      <selection activeCell="B48" sqref="B1:J48"/>
    </sheetView>
  </sheetViews>
  <sheetFormatPr baseColWidth="10" defaultRowHeight="15" x14ac:dyDescent="0.25"/>
  <cols>
    <col min="1" max="1" width="4.28515625" customWidth="1"/>
    <col min="2" max="2" width="7.140625" customWidth="1"/>
    <col min="3" max="3" width="9.5703125" customWidth="1"/>
    <col min="5" max="5" width="8.28515625" customWidth="1"/>
    <col min="6" max="6" width="10" customWidth="1"/>
    <col min="7" max="7" width="12.140625" customWidth="1"/>
    <col min="8" max="8" width="13.140625" customWidth="1"/>
    <col min="9" max="9" width="17.85546875" customWidth="1"/>
    <col min="10" max="10" width="14.28515625" customWidth="1"/>
    <col min="11" max="11" width="15.28515625" bestFit="1" customWidth="1"/>
    <col min="14" max="14" width="15.140625" bestFit="1" customWidth="1"/>
  </cols>
  <sheetData>
    <row r="1" spans="2:14" x14ac:dyDescent="0.25">
      <c r="B1" s="3" t="s">
        <v>0</v>
      </c>
      <c r="C1" s="3"/>
      <c r="D1" s="3"/>
      <c r="E1" s="3"/>
      <c r="F1" s="3"/>
      <c r="G1" s="3"/>
      <c r="H1" s="3"/>
    </row>
    <row r="3" spans="2:14" x14ac:dyDescent="0.25">
      <c r="B3" s="111" t="s">
        <v>1</v>
      </c>
      <c r="C3" s="111"/>
      <c r="D3" s="111"/>
      <c r="E3" s="111"/>
      <c r="F3" s="111"/>
      <c r="G3" s="111"/>
      <c r="H3" s="111"/>
    </row>
    <row r="5" spans="2:14" ht="15" customHeight="1" x14ac:dyDescent="0.25">
      <c r="B5" s="115" t="s">
        <v>101</v>
      </c>
      <c r="C5" s="115"/>
      <c r="D5" s="115"/>
      <c r="E5" s="115"/>
      <c r="F5" s="115"/>
      <c r="G5" s="115"/>
      <c r="H5" s="115"/>
      <c r="I5" s="115"/>
    </row>
    <row r="6" spans="2:14" ht="12" customHeight="1" x14ac:dyDescent="0.25">
      <c r="B6" s="115"/>
      <c r="C6" s="115"/>
      <c r="D6" s="115"/>
      <c r="E6" s="115"/>
      <c r="F6" s="115"/>
      <c r="G6" s="115"/>
      <c r="H6" s="115"/>
      <c r="I6" s="115"/>
    </row>
    <row r="8" spans="2:14" ht="15.75" thickBot="1" x14ac:dyDescent="0.3"/>
    <row r="9" spans="2:14" ht="16.5" thickTop="1" thickBot="1" x14ac:dyDescent="0.3">
      <c r="B9" s="113" t="s">
        <v>102</v>
      </c>
      <c r="C9" s="113"/>
      <c r="D9" s="113"/>
      <c r="E9" s="113"/>
      <c r="F9" s="113"/>
      <c r="G9" s="113"/>
      <c r="H9" s="114"/>
      <c r="I9" s="2">
        <v>35</v>
      </c>
    </row>
    <row r="10" spans="2:14" ht="16.5" thickTop="1" thickBot="1" x14ac:dyDescent="0.3">
      <c r="B10" s="1" t="s">
        <v>63</v>
      </c>
      <c r="C10" s="1"/>
      <c r="D10" s="1"/>
      <c r="E10" s="1"/>
      <c r="F10" s="1"/>
      <c r="G10" s="1"/>
      <c r="I10" s="2">
        <v>100200</v>
      </c>
      <c r="J10" s="35"/>
      <c r="N10" s="34"/>
    </row>
    <row r="11" spans="2:14" ht="16.5" thickTop="1" thickBot="1" x14ac:dyDescent="0.3">
      <c r="B11" s="1" t="s">
        <v>4</v>
      </c>
      <c r="C11" s="1"/>
      <c r="D11" s="1"/>
      <c r="E11" s="1"/>
      <c r="F11" s="1"/>
      <c r="G11" s="1"/>
      <c r="I11" s="2">
        <v>0</v>
      </c>
    </row>
    <row r="12" spans="2:14" ht="16.5" thickTop="1" thickBot="1" x14ac:dyDescent="0.3">
      <c r="B12" s="1" t="s">
        <v>5</v>
      </c>
      <c r="C12" s="1"/>
      <c r="D12" s="1"/>
      <c r="E12" s="1"/>
      <c r="F12" s="1"/>
      <c r="G12" s="1"/>
      <c r="I12" s="2">
        <v>0</v>
      </c>
    </row>
    <row r="13" spans="2:14" ht="16.5" thickTop="1" thickBot="1" x14ac:dyDescent="0.3">
      <c r="B13" s="1" t="s">
        <v>6</v>
      </c>
      <c r="C13" s="1"/>
      <c r="D13" s="1"/>
      <c r="E13" s="1"/>
      <c r="F13" s="1"/>
      <c r="G13" s="1"/>
      <c r="I13" s="2">
        <f>(I9+I10)-(I11+I12)</f>
        <v>100235</v>
      </c>
    </row>
    <row r="14" spans="2:14" ht="15.75" thickTop="1" x14ac:dyDescent="0.25">
      <c r="B14" s="1"/>
      <c r="C14" s="1"/>
      <c r="D14" s="1"/>
      <c r="E14" s="1"/>
      <c r="F14" s="1"/>
      <c r="G14" s="1"/>
      <c r="H14" s="1"/>
    </row>
    <row r="15" spans="2:14" ht="15.75" thickBot="1" x14ac:dyDescent="0.3">
      <c r="B15" s="126" t="s">
        <v>7</v>
      </c>
      <c r="C15" s="126"/>
      <c r="D15" s="126"/>
      <c r="E15" s="126"/>
      <c r="F15" s="126"/>
      <c r="G15" s="126"/>
      <c r="H15" s="1"/>
    </row>
    <row r="16" spans="2:14" ht="16.5" thickTop="1" thickBot="1" x14ac:dyDescent="0.3">
      <c r="B16" s="127" t="s">
        <v>8</v>
      </c>
      <c r="C16" s="128"/>
      <c r="D16" s="128"/>
      <c r="E16" s="128" t="s">
        <v>9</v>
      </c>
      <c r="F16" s="128"/>
      <c r="G16" s="129"/>
      <c r="H16" s="1"/>
    </row>
    <row r="17" spans="2:9" ht="15.75" thickTop="1" x14ac:dyDescent="0.25">
      <c r="B17" s="6" t="s">
        <v>10</v>
      </c>
      <c r="C17" s="7" t="s">
        <v>11</v>
      </c>
      <c r="D17" s="7" t="s">
        <v>12</v>
      </c>
      <c r="E17" s="7" t="s">
        <v>10</v>
      </c>
      <c r="F17" s="7" t="s">
        <v>11</v>
      </c>
      <c r="G17" s="8" t="s">
        <v>13</v>
      </c>
      <c r="H17" s="1"/>
    </row>
    <row r="18" spans="2:9" x14ac:dyDescent="0.25">
      <c r="B18" s="4">
        <v>50</v>
      </c>
      <c r="C18" s="5">
        <v>1</v>
      </c>
      <c r="D18" s="23">
        <f>C18*B18</f>
        <v>50</v>
      </c>
      <c r="E18" s="5">
        <v>1000</v>
      </c>
      <c r="F18" s="5">
        <v>0</v>
      </c>
      <c r="G18" s="22">
        <f t="shared" ref="G18:G23" si="0">+E18*F18</f>
        <v>0</v>
      </c>
      <c r="H18" s="1"/>
    </row>
    <row r="19" spans="2:9" x14ac:dyDescent="0.25">
      <c r="B19" s="4">
        <v>100</v>
      </c>
      <c r="C19" s="5">
        <v>0</v>
      </c>
      <c r="D19" s="23">
        <f>+B19*C19</f>
        <v>0</v>
      </c>
      <c r="E19" s="5">
        <v>2000</v>
      </c>
      <c r="F19" s="5">
        <v>0</v>
      </c>
      <c r="G19" s="22">
        <f t="shared" si="0"/>
        <v>0</v>
      </c>
      <c r="H19" s="1"/>
    </row>
    <row r="20" spans="2:9" x14ac:dyDescent="0.25">
      <c r="B20" s="4">
        <v>200</v>
      </c>
      <c r="C20" s="5">
        <v>1</v>
      </c>
      <c r="D20" s="23">
        <f>+B20*C20</f>
        <v>200</v>
      </c>
      <c r="E20" s="5">
        <v>5000</v>
      </c>
      <c r="F20" s="5">
        <v>0</v>
      </c>
      <c r="G20" s="22">
        <f t="shared" si="0"/>
        <v>0</v>
      </c>
      <c r="H20" s="1"/>
    </row>
    <row r="21" spans="2:9" x14ac:dyDescent="0.25">
      <c r="B21" s="4">
        <v>500</v>
      </c>
      <c r="C21" s="5">
        <v>0</v>
      </c>
      <c r="D21" s="23">
        <f>+B21*C21</f>
        <v>0</v>
      </c>
      <c r="E21" s="5">
        <v>10000</v>
      </c>
      <c r="F21" s="5">
        <v>10</v>
      </c>
      <c r="G21" s="22">
        <f t="shared" si="0"/>
        <v>100000</v>
      </c>
      <c r="H21" s="1"/>
    </row>
    <row r="22" spans="2:9" ht="15.75" thickBot="1" x14ac:dyDescent="0.3">
      <c r="B22" s="4">
        <v>1000</v>
      </c>
      <c r="C22" s="5">
        <v>0</v>
      </c>
      <c r="D22" s="23">
        <f>+B22*C22</f>
        <v>0</v>
      </c>
      <c r="E22" s="5">
        <v>20000</v>
      </c>
      <c r="F22" s="5">
        <v>0</v>
      </c>
      <c r="G22" s="22">
        <f t="shared" si="0"/>
        <v>0</v>
      </c>
      <c r="H22" s="1"/>
    </row>
    <row r="23" spans="2:9" ht="15.75" thickBot="1" x14ac:dyDescent="0.3">
      <c r="B23" s="4"/>
      <c r="C23" s="5"/>
      <c r="D23" s="23"/>
      <c r="E23" s="5">
        <v>50000</v>
      </c>
      <c r="F23" s="5">
        <v>0</v>
      </c>
      <c r="G23" s="22">
        <f t="shared" si="0"/>
        <v>0</v>
      </c>
      <c r="H23" s="1" t="s">
        <v>14</v>
      </c>
      <c r="I23" s="33">
        <f>D25</f>
        <v>250</v>
      </c>
    </row>
    <row r="24" spans="2:9" ht="15.75" thickBot="1" x14ac:dyDescent="0.3">
      <c r="B24" s="28"/>
      <c r="C24" s="29"/>
      <c r="D24" s="30"/>
      <c r="E24" s="29">
        <v>100000</v>
      </c>
      <c r="F24" s="29">
        <v>0</v>
      </c>
      <c r="G24" s="31">
        <f>F24*E24</f>
        <v>0</v>
      </c>
      <c r="H24" s="1"/>
    </row>
    <row r="25" spans="2:9" ht="16.5" thickTop="1" thickBot="1" x14ac:dyDescent="0.3">
      <c r="B25" s="130" t="s">
        <v>14</v>
      </c>
      <c r="C25" s="131"/>
      <c r="D25" s="26">
        <f>SUM(D18:D23)</f>
        <v>250</v>
      </c>
      <c r="E25" s="131" t="s">
        <v>15</v>
      </c>
      <c r="F25" s="131"/>
      <c r="G25" s="27">
        <f>SUM(G18:G24)</f>
        <v>100000</v>
      </c>
      <c r="H25" s="1" t="s">
        <v>16</v>
      </c>
      <c r="I25" s="24">
        <f>+D25+G25</f>
        <v>100250</v>
      </c>
    </row>
    <row r="26" spans="2:9" ht="15.75" thickTop="1" x14ac:dyDescent="0.25">
      <c r="B26" s="1"/>
      <c r="C26" s="1"/>
      <c r="D26" s="1"/>
      <c r="E26" s="1"/>
      <c r="F26" s="1"/>
      <c r="G26" s="1"/>
      <c r="H26" s="1"/>
    </row>
    <row r="27" spans="2:9" ht="15.75" thickBot="1" x14ac:dyDescent="0.3">
      <c r="B27" s="132" t="s">
        <v>17</v>
      </c>
      <c r="C27" s="132"/>
      <c r="D27" s="132"/>
      <c r="E27" s="132"/>
      <c r="F27" s="132"/>
      <c r="G27" s="132"/>
      <c r="H27" s="132"/>
      <c r="I27" s="132"/>
    </row>
    <row r="28" spans="2:9" ht="15.75" thickTop="1" x14ac:dyDescent="0.25">
      <c r="B28" s="15" t="s">
        <v>18</v>
      </c>
      <c r="C28" s="133" t="s">
        <v>19</v>
      </c>
      <c r="D28" s="134"/>
      <c r="E28" s="135"/>
      <c r="F28" s="133" t="s">
        <v>20</v>
      </c>
      <c r="G28" s="135"/>
      <c r="H28" s="16" t="s">
        <v>21</v>
      </c>
      <c r="I28" s="17" t="s">
        <v>10</v>
      </c>
    </row>
    <row r="29" spans="2:9" x14ac:dyDescent="0.25">
      <c r="B29" s="4"/>
      <c r="C29" s="123"/>
      <c r="D29" s="124"/>
      <c r="E29" s="125"/>
      <c r="F29" s="123"/>
      <c r="G29" s="125"/>
      <c r="H29" s="5"/>
      <c r="I29" s="10"/>
    </row>
    <row r="30" spans="2:9" x14ac:dyDescent="0.25">
      <c r="B30" s="4"/>
      <c r="C30" s="123"/>
      <c r="D30" s="124"/>
      <c r="E30" s="125"/>
      <c r="F30" s="123"/>
      <c r="G30" s="125"/>
      <c r="H30" s="5"/>
      <c r="I30" s="10"/>
    </row>
    <row r="31" spans="2:9" x14ac:dyDescent="0.25">
      <c r="B31" s="4"/>
      <c r="C31" s="123"/>
      <c r="D31" s="124"/>
      <c r="E31" s="125"/>
      <c r="F31" s="123"/>
      <c r="G31" s="125"/>
      <c r="H31" s="5"/>
      <c r="I31" s="10"/>
    </row>
    <row r="32" spans="2:9" ht="15.75" thickBot="1" x14ac:dyDescent="0.3">
      <c r="B32" s="11"/>
      <c r="C32" s="116"/>
      <c r="D32" s="117"/>
      <c r="E32" s="118"/>
      <c r="F32" s="116"/>
      <c r="G32" s="118"/>
      <c r="H32" s="12"/>
      <c r="I32" s="20"/>
    </row>
    <row r="33" spans="2:11" ht="16.5" thickTop="1" thickBot="1" x14ac:dyDescent="0.3">
      <c r="B33" s="11"/>
      <c r="C33" s="116"/>
      <c r="D33" s="117"/>
      <c r="E33" s="118"/>
      <c r="F33" s="12" t="s">
        <v>22</v>
      </c>
      <c r="G33" s="12"/>
      <c r="H33" s="18"/>
      <c r="I33" s="9"/>
    </row>
    <row r="34" spans="2:11" ht="16.5" thickTop="1" thickBot="1" x14ac:dyDescent="0.3">
      <c r="B34" s="13"/>
      <c r="C34" s="119"/>
      <c r="D34" s="120"/>
      <c r="E34" s="121"/>
      <c r="F34" s="14" t="s">
        <v>23</v>
      </c>
      <c r="G34" s="14"/>
      <c r="H34" s="19"/>
      <c r="I34" s="21"/>
    </row>
    <row r="35" spans="2:11" ht="16.5" thickTop="1" thickBot="1" x14ac:dyDescent="0.3"/>
    <row r="36" spans="2:11" ht="16.5" thickTop="1" thickBot="1" x14ac:dyDescent="0.3">
      <c r="D36" s="3" t="s">
        <v>24</v>
      </c>
      <c r="E36" s="3"/>
      <c r="F36" s="3"/>
      <c r="G36" s="3"/>
      <c r="H36" s="3"/>
      <c r="I36" s="24">
        <f>+I25+I34</f>
        <v>100250</v>
      </c>
    </row>
    <row r="37" spans="2:11" ht="16.5" thickTop="1" thickBot="1" x14ac:dyDescent="0.3">
      <c r="D37" s="3"/>
      <c r="E37" s="3" t="s">
        <v>25</v>
      </c>
      <c r="F37" s="3"/>
      <c r="G37" s="3"/>
      <c r="H37" s="3"/>
      <c r="I37" s="24">
        <f>+I13</f>
        <v>100235</v>
      </c>
    </row>
    <row r="38" spans="2:11" ht="16.5" thickTop="1" thickBot="1" x14ac:dyDescent="0.3">
      <c r="D38" s="3"/>
      <c r="E38" s="3"/>
      <c r="F38" s="3" t="s">
        <v>26</v>
      </c>
      <c r="G38" s="3"/>
      <c r="H38" s="3"/>
      <c r="I38" s="24">
        <f>+I36-I37</f>
        <v>15</v>
      </c>
    </row>
    <row r="39" spans="2:11" ht="15.75" thickTop="1" x14ac:dyDescent="0.25">
      <c r="K39" s="25"/>
    </row>
    <row r="40" spans="2:11" x14ac:dyDescent="0.25">
      <c r="B40" s="115" t="s">
        <v>103</v>
      </c>
      <c r="C40" s="115"/>
      <c r="D40" s="115"/>
      <c r="E40" s="115"/>
      <c r="F40" s="115"/>
      <c r="G40" s="115"/>
      <c r="H40" s="115"/>
      <c r="I40" s="115"/>
    </row>
    <row r="41" spans="2:11" x14ac:dyDescent="0.25">
      <c r="B41" s="115"/>
      <c r="C41" s="115"/>
      <c r="D41" s="115"/>
      <c r="E41" s="115"/>
      <c r="F41" s="115"/>
      <c r="G41" s="115"/>
      <c r="H41" s="115"/>
      <c r="I41" s="115"/>
    </row>
    <row r="42" spans="2:11" x14ac:dyDescent="0.25">
      <c r="B42" s="49"/>
      <c r="C42" s="49"/>
      <c r="D42" s="49"/>
      <c r="E42" s="49"/>
      <c r="F42" s="49"/>
      <c r="G42" s="49"/>
      <c r="H42" s="49"/>
      <c r="I42" s="49"/>
    </row>
    <row r="44" spans="2:11" x14ac:dyDescent="0.25">
      <c r="B44" t="s">
        <v>33</v>
      </c>
      <c r="H44" t="s">
        <v>33</v>
      </c>
    </row>
    <row r="45" spans="2:11" x14ac:dyDescent="0.25">
      <c r="B45" s="111" t="s">
        <v>29</v>
      </c>
      <c r="C45" s="111"/>
      <c r="D45" s="111"/>
      <c r="H45" s="111" t="s">
        <v>39</v>
      </c>
      <c r="I45" s="111"/>
    </row>
    <row r="46" spans="2:11" x14ac:dyDescent="0.25">
      <c r="B46" s="112"/>
      <c r="C46" s="112"/>
      <c r="D46" s="112"/>
      <c r="H46" s="122" t="s">
        <v>69</v>
      </c>
      <c r="I46" s="122"/>
    </row>
    <row r="47" spans="2:11" x14ac:dyDescent="0.25">
      <c r="E47" s="137" t="s">
        <v>31</v>
      </c>
      <c r="F47" s="137"/>
      <c r="G47" s="137"/>
    </row>
    <row r="48" spans="2:11" x14ac:dyDescent="0.25">
      <c r="E48" s="112" t="s">
        <v>32</v>
      </c>
      <c r="F48" s="112"/>
      <c r="G48" s="112"/>
    </row>
  </sheetData>
  <mergeCells count="28">
    <mergeCell ref="E47:G47"/>
    <mergeCell ref="E48:G48"/>
    <mergeCell ref="C33:E33"/>
    <mergeCell ref="C34:E34"/>
    <mergeCell ref="B40:I41"/>
    <mergeCell ref="B45:D45"/>
    <mergeCell ref="H45:I45"/>
    <mergeCell ref="B46:D46"/>
    <mergeCell ref="H46:I46"/>
    <mergeCell ref="C30:E30"/>
    <mergeCell ref="F30:G30"/>
    <mergeCell ref="C31:E31"/>
    <mergeCell ref="F31:G31"/>
    <mergeCell ref="C32:E32"/>
    <mergeCell ref="F32:G32"/>
    <mergeCell ref="C29:E29"/>
    <mergeCell ref="F29:G29"/>
    <mergeCell ref="B3:H3"/>
    <mergeCell ref="B5:I6"/>
    <mergeCell ref="B9:H9"/>
    <mergeCell ref="B15:G15"/>
    <mergeCell ref="B16:D16"/>
    <mergeCell ref="E16:G16"/>
    <mergeCell ref="B25:C25"/>
    <mergeCell ref="E25:F25"/>
    <mergeCell ref="B27:I27"/>
    <mergeCell ref="C28:E28"/>
    <mergeCell ref="F28:G28"/>
  </mergeCells>
  <pageMargins left="0.7" right="0.7" top="0.75" bottom="0.75" header="0.3" footer="0.3"/>
  <pageSetup scale="90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8"/>
  <sheetViews>
    <sheetView topLeftCell="A7" zoomScaleNormal="100" workbookViewId="0">
      <selection activeCell="B48" sqref="B1:I48"/>
    </sheetView>
  </sheetViews>
  <sheetFormatPr baseColWidth="10" defaultRowHeight="15" x14ac:dyDescent="0.25"/>
  <cols>
    <col min="1" max="1" width="4.28515625" customWidth="1"/>
    <col min="2" max="2" width="7.140625" customWidth="1"/>
    <col min="3" max="3" width="9.5703125" customWidth="1"/>
    <col min="5" max="5" width="8.28515625" customWidth="1"/>
    <col min="6" max="6" width="10" customWidth="1"/>
    <col min="7" max="7" width="12.140625" customWidth="1"/>
    <col min="8" max="8" width="13.140625" customWidth="1"/>
    <col min="9" max="9" width="17.85546875" customWidth="1"/>
    <col min="10" max="10" width="14.28515625" customWidth="1"/>
    <col min="11" max="11" width="15.28515625" bestFit="1" customWidth="1"/>
    <col min="14" max="14" width="15.140625" bestFit="1" customWidth="1"/>
  </cols>
  <sheetData>
    <row r="1" spans="2:14" x14ac:dyDescent="0.25">
      <c r="B1" s="3" t="s">
        <v>0</v>
      </c>
      <c r="C1" s="3"/>
      <c r="D1" s="3"/>
      <c r="E1" s="3"/>
      <c r="F1" s="3"/>
      <c r="G1" s="3"/>
      <c r="H1" s="3"/>
    </row>
    <row r="3" spans="2:14" x14ac:dyDescent="0.25">
      <c r="B3" s="111" t="s">
        <v>1</v>
      </c>
      <c r="C3" s="111"/>
      <c r="D3" s="111"/>
      <c r="E3" s="111"/>
      <c r="F3" s="111"/>
      <c r="G3" s="111"/>
      <c r="H3" s="111"/>
    </row>
    <row r="5" spans="2:14" ht="15" customHeight="1" x14ac:dyDescent="0.25">
      <c r="B5" s="115" t="s">
        <v>104</v>
      </c>
      <c r="C5" s="115"/>
      <c r="D5" s="115"/>
      <c r="E5" s="115"/>
      <c r="F5" s="115"/>
      <c r="G5" s="115"/>
      <c r="H5" s="115"/>
      <c r="I5" s="115"/>
    </row>
    <row r="6" spans="2:14" ht="12" customHeight="1" x14ac:dyDescent="0.25">
      <c r="B6" s="115"/>
      <c r="C6" s="115"/>
      <c r="D6" s="115"/>
      <c r="E6" s="115"/>
      <c r="F6" s="115"/>
      <c r="G6" s="115"/>
      <c r="H6" s="115"/>
      <c r="I6" s="115"/>
    </row>
    <row r="8" spans="2:14" ht="15.75" thickBot="1" x14ac:dyDescent="0.3"/>
    <row r="9" spans="2:14" ht="16.5" thickTop="1" thickBot="1" x14ac:dyDescent="0.3">
      <c r="B9" s="113" t="s">
        <v>105</v>
      </c>
      <c r="C9" s="113"/>
      <c r="D9" s="113"/>
      <c r="E9" s="113"/>
      <c r="F9" s="113"/>
      <c r="G9" s="113"/>
      <c r="H9" s="114"/>
      <c r="I9" s="2">
        <v>100235</v>
      </c>
    </row>
    <row r="10" spans="2:14" ht="16.5" thickTop="1" thickBot="1" x14ac:dyDescent="0.3">
      <c r="B10" s="1" t="s">
        <v>63</v>
      </c>
      <c r="C10" s="1"/>
      <c r="D10" s="1"/>
      <c r="E10" s="1"/>
      <c r="F10" s="1"/>
      <c r="G10" s="1"/>
      <c r="I10" s="2">
        <v>1835400</v>
      </c>
      <c r="J10" s="35"/>
      <c r="N10" s="34"/>
    </row>
    <row r="11" spans="2:14" ht="16.5" thickTop="1" thickBot="1" x14ac:dyDescent="0.3">
      <c r="B11" s="1" t="s">
        <v>4</v>
      </c>
      <c r="C11" s="1"/>
      <c r="D11" s="1"/>
      <c r="E11" s="1"/>
      <c r="F11" s="1"/>
      <c r="G11" s="1"/>
      <c r="I11" s="2">
        <v>800000</v>
      </c>
    </row>
    <row r="12" spans="2:14" ht="16.5" thickTop="1" thickBot="1" x14ac:dyDescent="0.3">
      <c r="B12" s="1" t="s">
        <v>5</v>
      </c>
      <c r="C12" s="1"/>
      <c r="D12" s="1"/>
      <c r="E12" s="1"/>
      <c r="F12" s="1"/>
      <c r="G12" s="1"/>
      <c r="I12" s="2">
        <v>1104568</v>
      </c>
    </row>
    <row r="13" spans="2:14" ht="16.5" thickTop="1" thickBot="1" x14ac:dyDescent="0.3">
      <c r="B13" s="1" t="s">
        <v>6</v>
      </c>
      <c r="C13" s="1"/>
      <c r="D13" s="1"/>
      <c r="E13" s="1"/>
      <c r="F13" s="1"/>
      <c r="G13" s="1"/>
      <c r="I13" s="2">
        <f>(I9+I10)-(I11+I12)</f>
        <v>31067</v>
      </c>
    </row>
    <row r="14" spans="2:14" ht="15.75" thickTop="1" x14ac:dyDescent="0.25">
      <c r="B14" s="1"/>
      <c r="C14" s="1"/>
      <c r="D14" s="1"/>
      <c r="E14" s="1"/>
      <c r="F14" s="1"/>
      <c r="G14" s="1"/>
      <c r="H14" s="1"/>
    </row>
    <row r="15" spans="2:14" ht="15.75" thickBot="1" x14ac:dyDescent="0.3">
      <c r="B15" s="126" t="s">
        <v>7</v>
      </c>
      <c r="C15" s="126"/>
      <c r="D15" s="126"/>
      <c r="E15" s="126"/>
      <c r="F15" s="126"/>
      <c r="G15" s="126"/>
      <c r="H15" s="1"/>
    </row>
    <row r="16" spans="2:14" ht="16.5" thickTop="1" thickBot="1" x14ac:dyDescent="0.3">
      <c r="B16" s="127" t="s">
        <v>8</v>
      </c>
      <c r="C16" s="128"/>
      <c r="D16" s="128"/>
      <c r="E16" s="128" t="s">
        <v>9</v>
      </c>
      <c r="F16" s="128"/>
      <c r="G16" s="129"/>
      <c r="H16" s="1"/>
    </row>
    <row r="17" spans="2:9" ht="15.75" thickTop="1" x14ac:dyDescent="0.25">
      <c r="B17" s="6" t="s">
        <v>10</v>
      </c>
      <c r="C17" s="7" t="s">
        <v>11</v>
      </c>
      <c r="D17" s="7" t="s">
        <v>12</v>
      </c>
      <c r="E17" s="7" t="s">
        <v>10</v>
      </c>
      <c r="F17" s="7" t="s">
        <v>11</v>
      </c>
      <c r="G17" s="8" t="s">
        <v>13</v>
      </c>
      <c r="H17" s="1"/>
    </row>
    <row r="18" spans="2:9" x14ac:dyDescent="0.25">
      <c r="B18" s="4">
        <v>50</v>
      </c>
      <c r="C18" s="5">
        <v>0</v>
      </c>
      <c r="D18" s="23">
        <f>C18*B18</f>
        <v>0</v>
      </c>
      <c r="E18" s="5">
        <v>1000</v>
      </c>
      <c r="F18" s="5">
        <v>0</v>
      </c>
      <c r="G18" s="22">
        <f t="shared" ref="G18:G23" si="0">+E18*F18</f>
        <v>0</v>
      </c>
      <c r="H18" s="1"/>
    </row>
    <row r="19" spans="2:9" x14ac:dyDescent="0.25">
      <c r="B19" s="4">
        <v>100</v>
      </c>
      <c r="C19" s="5">
        <v>1</v>
      </c>
      <c r="D19" s="23">
        <f>+B19*C19</f>
        <v>100</v>
      </c>
      <c r="E19" s="5">
        <v>2000</v>
      </c>
      <c r="F19" s="5">
        <v>0</v>
      </c>
      <c r="G19" s="22">
        <f t="shared" si="0"/>
        <v>0</v>
      </c>
      <c r="H19" s="1"/>
    </row>
    <row r="20" spans="2:9" x14ac:dyDescent="0.25">
      <c r="B20" s="4">
        <v>200</v>
      </c>
      <c r="C20" s="5">
        <v>5</v>
      </c>
      <c r="D20" s="23">
        <f>+B20*C20</f>
        <v>1000</v>
      </c>
      <c r="E20" s="5">
        <v>5000</v>
      </c>
      <c r="F20" s="5">
        <v>0</v>
      </c>
      <c r="G20" s="22">
        <f t="shared" si="0"/>
        <v>0</v>
      </c>
      <c r="H20" s="1"/>
    </row>
    <row r="21" spans="2:9" x14ac:dyDescent="0.25">
      <c r="B21" s="4">
        <v>500</v>
      </c>
      <c r="C21" s="5">
        <v>0</v>
      </c>
      <c r="D21" s="23">
        <f>+B21*C21</f>
        <v>0</v>
      </c>
      <c r="E21" s="5">
        <v>10000</v>
      </c>
      <c r="F21" s="5">
        <v>3</v>
      </c>
      <c r="G21" s="22">
        <f t="shared" si="0"/>
        <v>30000</v>
      </c>
      <c r="H21" s="1"/>
    </row>
    <row r="22" spans="2:9" ht="15.75" thickBot="1" x14ac:dyDescent="0.3">
      <c r="B22" s="4">
        <v>1000</v>
      </c>
      <c r="C22" s="5">
        <v>0</v>
      </c>
      <c r="D22" s="23">
        <f>+B22*C22</f>
        <v>0</v>
      </c>
      <c r="E22" s="5">
        <v>20000</v>
      </c>
      <c r="F22" s="5">
        <v>0</v>
      </c>
      <c r="G22" s="22">
        <f t="shared" si="0"/>
        <v>0</v>
      </c>
      <c r="H22" s="1"/>
    </row>
    <row r="23" spans="2:9" ht="15.75" thickBot="1" x14ac:dyDescent="0.3">
      <c r="B23" s="4"/>
      <c r="C23" s="5"/>
      <c r="D23" s="23"/>
      <c r="E23" s="5">
        <v>50000</v>
      </c>
      <c r="F23" s="5">
        <v>0</v>
      </c>
      <c r="G23" s="22">
        <f t="shared" si="0"/>
        <v>0</v>
      </c>
      <c r="H23" s="1" t="s">
        <v>14</v>
      </c>
      <c r="I23" s="33">
        <f>D25</f>
        <v>1100</v>
      </c>
    </row>
    <row r="24" spans="2:9" ht="15.75" thickBot="1" x14ac:dyDescent="0.3">
      <c r="B24" s="28"/>
      <c r="C24" s="29"/>
      <c r="D24" s="30"/>
      <c r="E24" s="29">
        <v>100000</v>
      </c>
      <c r="F24" s="29">
        <v>0</v>
      </c>
      <c r="G24" s="31">
        <f>F24*E24</f>
        <v>0</v>
      </c>
      <c r="H24" s="1"/>
    </row>
    <row r="25" spans="2:9" ht="16.5" thickTop="1" thickBot="1" x14ac:dyDescent="0.3">
      <c r="B25" s="130" t="s">
        <v>14</v>
      </c>
      <c r="C25" s="131"/>
      <c r="D25" s="26">
        <f>SUM(D18:D23)</f>
        <v>1100</v>
      </c>
      <c r="E25" s="131" t="s">
        <v>15</v>
      </c>
      <c r="F25" s="131"/>
      <c r="G25" s="27">
        <f>SUM(G18:G24)</f>
        <v>30000</v>
      </c>
      <c r="H25" s="1" t="s">
        <v>16</v>
      </c>
      <c r="I25" s="24">
        <f>+D25+G25</f>
        <v>31100</v>
      </c>
    </row>
    <row r="26" spans="2:9" ht="15.75" thickTop="1" x14ac:dyDescent="0.25">
      <c r="B26" s="1"/>
      <c r="C26" s="1"/>
      <c r="D26" s="1"/>
      <c r="E26" s="1"/>
      <c r="F26" s="1"/>
      <c r="G26" s="1"/>
      <c r="H26" s="1"/>
    </row>
    <row r="27" spans="2:9" ht="15.75" thickBot="1" x14ac:dyDescent="0.3">
      <c r="B27" s="132" t="s">
        <v>17</v>
      </c>
      <c r="C27" s="132"/>
      <c r="D27" s="132"/>
      <c r="E27" s="132"/>
      <c r="F27" s="132"/>
      <c r="G27" s="132"/>
      <c r="H27" s="132"/>
      <c r="I27" s="132"/>
    </row>
    <row r="28" spans="2:9" ht="15.75" thickTop="1" x14ac:dyDescent="0.25">
      <c r="B28" s="15" t="s">
        <v>18</v>
      </c>
      <c r="C28" s="133" t="s">
        <v>19</v>
      </c>
      <c r="D28" s="134"/>
      <c r="E28" s="135"/>
      <c r="F28" s="133" t="s">
        <v>20</v>
      </c>
      <c r="G28" s="135"/>
      <c r="H28" s="16" t="s">
        <v>21</v>
      </c>
      <c r="I28" s="17" t="s">
        <v>10</v>
      </c>
    </row>
    <row r="29" spans="2:9" x14ac:dyDescent="0.25">
      <c r="B29" s="4"/>
      <c r="C29" s="123"/>
      <c r="D29" s="124"/>
      <c r="E29" s="125"/>
      <c r="F29" s="123"/>
      <c r="G29" s="125"/>
      <c r="H29" s="5"/>
      <c r="I29" s="10"/>
    </row>
    <row r="30" spans="2:9" x14ac:dyDescent="0.25">
      <c r="B30" s="4"/>
      <c r="C30" s="123"/>
      <c r="D30" s="124"/>
      <c r="E30" s="125"/>
      <c r="F30" s="123"/>
      <c r="G30" s="125"/>
      <c r="H30" s="5"/>
      <c r="I30" s="10"/>
    </row>
    <row r="31" spans="2:9" x14ac:dyDescent="0.25">
      <c r="B31" s="4"/>
      <c r="C31" s="123"/>
      <c r="D31" s="124"/>
      <c r="E31" s="125"/>
      <c r="F31" s="123"/>
      <c r="G31" s="125"/>
      <c r="H31" s="5"/>
      <c r="I31" s="10"/>
    </row>
    <row r="32" spans="2:9" ht="15.75" thickBot="1" x14ac:dyDescent="0.3">
      <c r="B32" s="11"/>
      <c r="C32" s="116"/>
      <c r="D32" s="117"/>
      <c r="E32" s="118"/>
      <c r="F32" s="116"/>
      <c r="G32" s="118"/>
      <c r="H32" s="12"/>
      <c r="I32" s="20"/>
    </row>
    <row r="33" spans="2:11" ht="16.5" thickTop="1" thickBot="1" x14ac:dyDescent="0.3">
      <c r="B33" s="11"/>
      <c r="C33" s="116"/>
      <c r="D33" s="117"/>
      <c r="E33" s="118"/>
      <c r="F33" s="12" t="s">
        <v>22</v>
      </c>
      <c r="G33" s="12"/>
      <c r="H33" s="18"/>
      <c r="I33" s="9"/>
    </row>
    <row r="34" spans="2:11" ht="16.5" thickTop="1" thickBot="1" x14ac:dyDescent="0.3">
      <c r="B34" s="13"/>
      <c r="C34" s="119"/>
      <c r="D34" s="120"/>
      <c r="E34" s="121"/>
      <c r="F34" s="14" t="s">
        <v>23</v>
      </c>
      <c r="G34" s="14"/>
      <c r="H34" s="19"/>
      <c r="I34" s="21"/>
    </row>
    <row r="35" spans="2:11" ht="16.5" thickTop="1" thickBot="1" x14ac:dyDescent="0.3"/>
    <row r="36" spans="2:11" ht="16.5" thickTop="1" thickBot="1" x14ac:dyDescent="0.3">
      <c r="D36" s="3" t="s">
        <v>24</v>
      </c>
      <c r="E36" s="3"/>
      <c r="F36" s="3"/>
      <c r="G36" s="3"/>
      <c r="H36" s="3"/>
      <c r="I36" s="24">
        <f>+I25+I34</f>
        <v>31100</v>
      </c>
    </row>
    <row r="37" spans="2:11" ht="16.5" thickTop="1" thickBot="1" x14ac:dyDescent="0.3">
      <c r="D37" s="3"/>
      <c r="E37" s="3" t="s">
        <v>25</v>
      </c>
      <c r="F37" s="3"/>
      <c r="G37" s="3"/>
      <c r="H37" s="3"/>
      <c r="I37" s="24">
        <f>+I13</f>
        <v>31067</v>
      </c>
    </row>
    <row r="38" spans="2:11" ht="16.5" thickTop="1" thickBot="1" x14ac:dyDescent="0.3">
      <c r="D38" s="3"/>
      <c r="E38" s="3"/>
      <c r="F38" s="3" t="s">
        <v>26</v>
      </c>
      <c r="G38" s="3"/>
      <c r="H38" s="3"/>
      <c r="I38" s="24">
        <f>+I36-I37</f>
        <v>33</v>
      </c>
    </row>
    <row r="39" spans="2:11" ht="15.75" thickTop="1" x14ac:dyDescent="0.25">
      <c r="K39" s="25"/>
    </row>
    <row r="40" spans="2:11" x14ac:dyDescent="0.25">
      <c r="B40" s="115" t="s">
        <v>106</v>
      </c>
      <c r="C40" s="115"/>
      <c r="D40" s="115"/>
      <c r="E40" s="115"/>
      <c r="F40" s="115"/>
      <c r="G40" s="115"/>
      <c r="H40" s="115"/>
      <c r="I40" s="115"/>
    </row>
    <row r="41" spans="2:11" x14ac:dyDescent="0.25">
      <c r="B41" s="115"/>
      <c r="C41" s="115"/>
      <c r="D41" s="115"/>
      <c r="E41" s="115"/>
      <c r="F41" s="115"/>
      <c r="G41" s="115"/>
      <c r="H41" s="115"/>
      <c r="I41" s="115"/>
    </row>
    <row r="42" spans="2:11" x14ac:dyDescent="0.25">
      <c r="B42" s="50"/>
      <c r="C42" s="50"/>
      <c r="D42" s="50"/>
      <c r="E42" s="50"/>
      <c r="F42" s="50"/>
      <c r="G42" s="50"/>
      <c r="H42" s="50"/>
      <c r="I42" s="50"/>
    </row>
    <row r="44" spans="2:11" x14ac:dyDescent="0.25">
      <c r="B44" t="s">
        <v>33</v>
      </c>
      <c r="H44" t="s">
        <v>33</v>
      </c>
    </row>
    <row r="45" spans="2:11" x14ac:dyDescent="0.25">
      <c r="B45" s="111" t="s">
        <v>29</v>
      </c>
      <c r="C45" s="111"/>
      <c r="D45" s="111"/>
      <c r="H45" s="111" t="s">
        <v>39</v>
      </c>
      <c r="I45" s="111"/>
    </row>
    <row r="46" spans="2:11" x14ac:dyDescent="0.25">
      <c r="B46" s="112"/>
      <c r="C46" s="112"/>
      <c r="D46" s="112"/>
      <c r="H46" s="122" t="s">
        <v>69</v>
      </c>
      <c r="I46" s="122"/>
    </row>
    <row r="47" spans="2:11" x14ac:dyDescent="0.25">
      <c r="E47" s="137" t="s">
        <v>31</v>
      </c>
      <c r="F47" s="137"/>
      <c r="G47" s="137"/>
    </row>
    <row r="48" spans="2:11" x14ac:dyDescent="0.25">
      <c r="E48" s="112" t="s">
        <v>32</v>
      </c>
      <c r="F48" s="112"/>
      <c r="G48" s="112"/>
    </row>
  </sheetData>
  <mergeCells count="28">
    <mergeCell ref="C29:E29"/>
    <mergeCell ref="F29:G29"/>
    <mergeCell ref="B3:H3"/>
    <mergeCell ref="B5:I6"/>
    <mergeCell ref="B9:H9"/>
    <mergeCell ref="B15:G15"/>
    <mergeCell ref="B16:D16"/>
    <mergeCell ref="E16:G16"/>
    <mergeCell ref="B25:C25"/>
    <mergeCell ref="E25:F25"/>
    <mergeCell ref="B27:I27"/>
    <mergeCell ref="C28:E28"/>
    <mergeCell ref="F28:G28"/>
    <mergeCell ref="C30:E30"/>
    <mergeCell ref="F30:G30"/>
    <mergeCell ref="C31:E31"/>
    <mergeCell ref="F31:G31"/>
    <mergeCell ref="C32:E32"/>
    <mergeCell ref="F32:G32"/>
    <mergeCell ref="E47:G47"/>
    <mergeCell ref="E48:G48"/>
    <mergeCell ref="C33:E33"/>
    <mergeCell ref="C34:E34"/>
    <mergeCell ref="B40:I41"/>
    <mergeCell ref="B45:D45"/>
    <mergeCell ref="H45:I45"/>
    <mergeCell ref="B46:D46"/>
    <mergeCell ref="H46:I46"/>
  </mergeCells>
  <pageMargins left="0.7" right="0.7" top="0.75" bottom="0.75" header="0.3" footer="0.3"/>
  <pageSetup scale="90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8"/>
  <sheetViews>
    <sheetView topLeftCell="A14" zoomScaleNormal="100" workbookViewId="0">
      <selection activeCell="K35" sqref="K35"/>
    </sheetView>
  </sheetViews>
  <sheetFormatPr baseColWidth="10" defaultRowHeight="15" x14ac:dyDescent="0.25"/>
  <cols>
    <col min="1" max="1" width="4.28515625" customWidth="1"/>
    <col min="2" max="2" width="7.140625" customWidth="1"/>
    <col min="3" max="3" width="9.5703125" customWidth="1"/>
    <col min="5" max="5" width="8.28515625" customWidth="1"/>
    <col min="6" max="6" width="10" customWidth="1"/>
    <col min="7" max="7" width="12.140625" customWidth="1"/>
    <col min="8" max="8" width="13.140625" customWidth="1"/>
    <col min="9" max="9" width="17.85546875" customWidth="1"/>
    <col min="10" max="10" width="14.28515625" customWidth="1"/>
    <col min="11" max="11" width="15.28515625" bestFit="1" customWidth="1"/>
    <col min="14" max="14" width="15.140625" bestFit="1" customWidth="1"/>
  </cols>
  <sheetData>
    <row r="1" spans="2:14" x14ac:dyDescent="0.25">
      <c r="B1" s="3" t="s">
        <v>0</v>
      </c>
      <c r="C1" s="3"/>
      <c r="D1" s="3"/>
      <c r="E1" s="3"/>
      <c r="F1" s="3"/>
      <c r="G1" s="3"/>
      <c r="H1" s="3"/>
    </row>
    <row r="3" spans="2:14" x14ac:dyDescent="0.25">
      <c r="B3" s="111" t="s">
        <v>1</v>
      </c>
      <c r="C3" s="111"/>
      <c r="D3" s="111"/>
      <c r="E3" s="111"/>
      <c r="F3" s="111"/>
      <c r="G3" s="111"/>
      <c r="H3" s="111"/>
    </row>
    <row r="5" spans="2:14" ht="15" customHeight="1" x14ac:dyDescent="0.25">
      <c r="B5" s="115" t="s">
        <v>107</v>
      </c>
      <c r="C5" s="115"/>
      <c r="D5" s="115"/>
      <c r="E5" s="115"/>
      <c r="F5" s="115"/>
      <c r="G5" s="115"/>
      <c r="H5" s="115"/>
      <c r="I5" s="115"/>
    </row>
    <row r="6" spans="2:14" ht="12" customHeight="1" x14ac:dyDescent="0.25">
      <c r="B6" s="115"/>
      <c r="C6" s="115"/>
      <c r="D6" s="115"/>
      <c r="E6" s="115"/>
      <c r="F6" s="115"/>
      <c r="G6" s="115"/>
      <c r="H6" s="115"/>
      <c r="I6" s="115"/>
    </row>
    <row r="8" spans="2:14" ht="15.75" thickBot="1" x14ac:dyDescent="0.3"/>
    <row r="9" spans="2:14" ht="16.5" thickTop="1" thickBot="1" x14ac:dyDescent="0.3">
      <c r="B9" s="113" t="s">
        <v>108</v>
      </c>
      <c r="C9" s="113"/>
      <c r="D9" s="113"/>
      <c r="E9" s="113"/>
      <c r="F9" s="113"/>
      <c r="G9" s="113"/>
      <c r="H9" s="114"/>
      <c r="I9" s="2">
        <v>31067</v>
      </c>
    </row>
    <row r="10" spans="2:14" ht="16.5" thickTop="1" thickBot="1" x14ac:dyDescent="0.3">
      <c r="B10" s="1" t="s">
        <v>63</v>
      </c>
      <c r="C10" s="1"/>
      <c r="D10" s="1"/>
      <c r="E10" s="1"/>
      <c r="F10" s="1"/>
      <c r="G10" s="1"/>
      <c r="I10" s="2">
        <v>2305000</v>
      </c>
      <c r="J10" s="35"/>
      <c r="N10" s="34"/>
    </row>
    <row r="11" spans="2:14" ht="16.5" thickTop="1" thickBot="1" x14ac:dyDescent="0.3">
      <c r="B11" s="1" t="s">
        <v>4</v>
      </c>
      <c r="C11" s="1"/>
      <c r="D11" s="1"/>
      <c r="E11" s="1"/>
      <c r="F11" s="1"/>
      <c r="G11" s="1"/>
      <c r="I11" s="2">
        <v>508400</v>
      </c>
    </row>
    <row r="12" spans="2:14" ht="16.5" thickTop="1" thickBot="1" x14ac:dyDescent="0.3">
      <c r="B12" s="1" t="s">
        <v>5</v>
      </c>
      <c r="C12" s="1"/>
      <c r="D12" s="1"/>
      <c r="E12" s="1"/>
      <c r="F12" s="1"/>
      <c r="G12" s="1"/>
      <c r="I12" s="2">
        <v>1827600</v>
      </c>
    </row>
    <row r="13" spans="2:14" ht="16.5" thickTop="1" thickBot="1" x14ac:dyDescent="0.3">
      <c r="B13" s="1" t="s">
        <v>6</v>
      </c>
      <c r="C13" s="1"/>
      <c r="D13" s="1"/>
      <c r="E13" s="1"/>
      <c r="F13" s="1"/>
      <c r="G13" s="1"/>
      <c r="I13" s="2">
        <f>(I9+I10)-(I11+I12)</f>
        <v>67</v>
      </c>
    </row>
    <row r="14" spans="2:14" ht="15.75" thickTop="1" x14ac:dyDescent="0.25">
      <c r="B14" s="1"/>
      <c r="C14" s="1"/>
      <c r="D14" s="1"/>
      <c r="E14" s="1"/>
      <c r="F14" s="1"/>
      <c r="G14" s="1"/>
      <c r="H14" s="1"/>
    </row>
    <row r="15" spans="2:14" ht="15.75" thickBot="1" x14ac:dyDescent="0.3">
      <c r="B15" s="126" t="s">
        <v>7</v>
      </c>
      <c r="C15" s="126"/>
      <c r="D15" s="126"/>
      <c r="E15" s="126"/>
      <c r="F15" s="126"/>
      <c r="G15" s="126"/>
      <c r="H15" s="1"/>
    </row>
    <row r="16" spans="2:14" ht="16.5" thickTop="1" thickBot="1" x14ac:dyDescent="0.3">
      <c r="B16" s="127" t="s">
        <v>8</v>
      </c>
      <c r="C16" s="128"/>
      <c r="D16" s="128"/>
      <c r="E16" s="128" t="s">
        <v>9</v>
      </c>
      <c r="F16" s="128"/>
      <c r="G16" s="129"/>
      <c r="H16" s="1"/>
    </row>
    <row r="17" spans="2:9" ht="15.75" thickTop="1" x14ac:dyDescent="0.25">
      <c r="B17" s="6" t="s">
        <v>10</v>
      </c>
      <c r="C17" s="7" t="s">
        <v>11</v>
      </c>
      <c r="D17" s="7" t="s">
        <v>12</v>
      </c>
      <c r="E17" s="7" t="s">
        <v>10</v>
      </c>
      <c r="F17" s="7" t="s">
        <v>11</v>
      </c>
      <c r="G17" s="8" t="s">
        <v>13</v>
      </c>
      <c r="H17" s="1"/>
    </row>
    <row r="18" spans="2:9" x14ac:dyDescent="0.25">
      <c r="B18" s="4">
        <v>50</v>
      </c>
      <c r="C18" s="5">
        <v>2</v>
      </c>
      <c r="D18" s="23">
        <f>C18*B18</f>
        <v>100</v>
      </c>
      <c r="E18" s="5">
        <v>1000</v>
      </c>
      <c r="F18" s="5">
        <v>0</v>
      </c>
      <c r="G18" s="22">
        <f t="shared" ref="G18:G23" si="0">+E18*F18</f>
        <v>0</v>
      </c>
      <c r="H18" s="1"/>
    </row>
    <row r="19" spans="2:9" x14ac:dyDescent="0.25">
      <c r="B19" s="4">
        <v>100</v>
      </c>
      <c r="C19" s="5">
        <v>0</v>
      </c>
      <c r="D19" s="23">
        <f>+B19*C19</f>
        <v>0</v>
      </c>
      <c r="E19" s="5">
        <v>2000</v>
      </c>
      <c r="F19" s="5">
        <v>0</v>
      </c>
      <c r="G19" s="22">
        <f t="shared" si="0"/>
        <v>0</v>
      </c>
      <c r="H19" s="1"/>
    </row>
    <row r="20" spans="2:9" x14ac:dyDescent="0.25">
      <c r="B20" s="4">
        <v>200</v>
      </c>
      <c r="C20" s="5">
        <v>0</v>
      </c>
      <c r="D20" s="23">
        <f>+B20*C20</f>
        <v>0</v>
      </c>
      <c r="E20" s="5">
        <v>5000</v>
      </c>
      <c r="F20" s="5">
        <v>0</v>
      </c>
      <c r="G20" s="22">
        <f t="shared" si="0"/>
        <v>0</v>
      </c>
      <c r="H20" s="1"/>
    </row>
    <row r="21" spans="2:9" x14ac:dyDescent="0.25">
      <c r="B21" s="4">
        <v>500</v>
      </c>
      <c r="C21" s="5">
        <v>0</v>
      </c>
      <c r="D21" s="23">
        <f>+B21*C21</f>
        <v>0</v>
      </c>
      <c r="E21" s="5">
        <v>10000</v>
      </c>
      <c r="F21" s="5">
        <v>0</v>
      </c>
      <c r="G21" s="22">
        <f t="shared" si="0"/>
        <v>0</v>
      </c>
      <c r="H21" s="1"/>
    </row>
    <row r="22" spans="2:9" ht="15.75" thickBot="1" x14ac:dyDescent="0.3">
      <c r="B22" s="4">
        <v>1000</v>
      </c>
      <c r="C22" s="5">
        <v>0</v>
      </c>
      <c r="D22" s="23">
        <f>+B22*C22</f>
        <v>0</v>
      </c>
      <c r="E22" s="5">
        <v>20000</v>
      </c>
      <c r="F22" s="5">
        <v>0</v>
      </c>
      <c r="G22" s="22">
        <f t="shared" si="0"/>
        <v>0</v>
      </c>
      <c r="H22" s="1"/>
    </row>
    <row r="23" spans="2:9" ht="15.75" thickBot="1" x14ac:dyDescent="0.3">
      <c r="B23" s="4"/>
      <c r="C23" s="5"/>
      <c r="D23" s="23"/>
      <c r="E23" s="5">
        <v>50000</v>
      </c>
      <c r="F23" s="5">
        <v>0</v>
      </c>
      <c r="G23" s="22">
        <f t="shared" si="0"/>
        <v>0</v>
      </c>
      <c r="H23" s="1" t="s">
        <v>14</v>
      </c>
      <c r="I23" s="33">
        <f>D25</f>
        <v>100</v>
      </c>
    </row>
    <row r="24" spans="2:9" ht="15.75" thickBot="1" x14ac:dyDescent="0.3">
      <c r="B24" s="28"/>
      <c r="C24" s="29"/>
      <c r="D24" s="30"/>
      <c r="E24" s="29">
        <v>100000</v>
      </c>
      <c r="F24" s="29">
        <v>0</v>
      </c>
      <c r="G24" s="31">
        <f>F24*E24</f>
        <v>0</v>
      </c>
      <c r="H24" s="1"/>
    </row>
    <row r="25" spans="2:9" ht="16.5" thickTop="1" thickBot="1" x14ac:dyDescent="0.3">
      <c r="B25" s="130" t="s">
        <v>14</v>
      </c>
      <c r="C25" s="131"/>
      <c r="D25" s="26">
        <f>SUM(D18:D23)</f>
        <v>100</v>
      </c>
      <c r="E25" s="131" t="s">
        <v>15</v>
      </c>
      <c r="F25" s="131"/>
      <c r="G25" s="27">
        <f>SUM(G18:G24)</f>
        <v>0</v>
      </c>
      <c r="H25" s="1" t="s">
        <v>16</v>
      </c>
      <c r="I25" s="24">
        <f>+D25+G25</f>
        <v>100</v>
      </c>
    </row>
    <row r="26" spans="2:9" ht="15.75" thickTop="1" x14ac:dyDescent="0.25">
      <c r="B26" s="1"/>
      <c r="C26" s="1"/>
      <c r="D26" s="1"/>
      <c r="E26" s="1"/>
      <c r="F26" s="1"/>
      <c r="G26" s="1"/>
      <c r="H26" s="1"/>
    </row>
    <row r="27" spans="2:9" ht="15.75" thickBot="1" x14ac:dyDescent="0.3">
      <c r="B27" s="132" t="s">
        <v>17</v>
      </c>
      <c r="C27" s="132"/>
      <c r="D27" s="132"/>
      <c r="E27" s="132"/>
      <c r="F27" s="132"/>
      <c r="G27" s="132"/>
      <c r="H27" s="132"/>
      <c r="I27" s="132"/>
    </row>
    <row r="28" spans="2:9" ht="15.75" thickTop="1" x14ac:dyDescent="0.25">
      <c r="B28" s="15" t="s">
        <v>18</v>
      </c>
      <c r="C28" s="133" t="s">
        <v>19</v>
      </c>
      <c r="D28" s="134"/>
      <c r="E28" s="135"/>
      <c r="F28" s="133" t="s">
        <v>20</v>
      </c>
      <c r="G28" s="135"/>
      <c r="H28" s="16" t="s">
        <v>21</v>
      </c>
      <c r="I28" s="17" t="s">
        <v>10</v>
      </c>
    </row>
    <row r="29" spans="2:9" x14ac:dyDescent="0.25">
      <c r="B29" s="4"/>
      <c r="C29" s="123"/>
      <c r="D29" s="124"/>
      <c r="E29" s="125"/>
      <c r="F29" s="123"/>
      <c r="G29" s="125"/>
      <c r="H29" s="5"/>
      <c r="I29" s="10"/>
    </row>
    <row r="30" spans="2:9" x14ac:dyDescent="0.25">
      <c r="B30" s="4"/>
      <c r="C30" s="123"/>
      <c r="D30" s="124"/>
      <c r="E30" s="125"/>
      <c r="F30" s="123"/>
      <c r="G30" s="125"/>
      <c r="H30" s="5"/>
      <c r="I30" s="10"/>
    </row>
    <row r="31" spans="2:9" x14ac:dyDescent="0.25">
      <c r="B31" s="4"/>
      <c r="C31" s="123"/>
      <c r="D31" s="124"/>
      <c r="E31" s="125"/>
      <c r="F31" s="123"/>
      <c r="G31" s="125"/>
      <c r="H31" s="5"/>
      <c r="I31" s="10"/>
    </row>
    <row r="32" spans="2:9" ht="15.75" thickBot="1" x14ac:dyDescent="0.3">
      <c r="B32" s="11"/>
      <c r="C32" s="116"/>
      <c r="D32" s="117"/>
      <c r="E32" s="118"/>
      <c r="F32" s="116"/>
      <c r="G32" s="118"/>
      <c r="H32" s="12"/>
      <c r="I32" s="20"/>
    </row>
    <row r="33" spans="2:11" ht="16.5" thickTop="1" thickBot="1" x14ac:dyDescent="0.3">
      <c r="B33" s="11"/>
      <c r="C33" s="116"/>
      <c r="D33" s="117"/>
      <c r="E33" s="118"/>
      <c r="F33" s="12" t="s">
        <v>22</v>
      </c>
      <c r="G33" s="12"/>
      <c r="H33" s="18"/>
      <c r="I33" s="9"/>
    </row>
    <row r="34" spans="2:11" ht="16.5" thickTop="1" thickBot="1" x14ac:dyDescent="0.3">
      <c r="B34" s="13"/>
      <c r="C34" s="119"/>
      <c r="D34" s="120"/>
      <c r="E34" s="121"/>
      <c r="F34" s="14" t="s">
        <v>23</v>
      </c>
      <c r="G34" s="14"/>
      <c r="H34" s="19"/>
      <c r="I34" s="21"/>
    </row>
    <row r="35" spans="2:11" ht="16.5" thickTop="1" thickBot="1" x14ac:dyDescent="0.3"/>
    <row r="36" spans="2:11" ht="16.5" thickTop="1" thickBot="1" x14ac:dyDescent="0.3">
      <c r="D36" s="3" t="s">
        <v>24</v>
      </c>
      <c r="E36" s="3"/>
      <c r="F36" s="3"/>
      <c r="G36" s="3"/>
      <c r="H36" s="3"/>
      <c r="I36" s="24">
        <f>+I25+I34</f>
        <v>100</v>
      </c>
    </row>
    <row r="37" spans="2:11" ht="16.5" thickTop="1" thickBot="1" x14ac:dyDescent="0.3">
      <c r="D37" s="3"/>
      <c r="E37" s="3" t="s">
        <v>25</v>
      </c>
      <c r="F37" s="3"/>
      <c r="G37" s="3"/>
      <c r="H37" s="3"/>
      <c r="I37" s="24">
        <f>+I13</f>
        <v>67</v>
      </c>
    </row>
    <row r="38" spans="2:11" ht="16.5" thickTop="1" thickBot="1" x14ac:dyDescent="0.3">
      <c r="D38" s="3"/>
      <c r="E38" s="3"/>
      <c r="F38" s="3" t="s">
        <v>26</v>
      </c>
      <c r="G38" s="3"/>
      <c r="H38" s="3"/>
      <c r="I38" s="24">
        <f>+I36-I37</f>
        <v>33</v>
      </c>
    </row>
    <row r="39" spans="2:11" ht="15.75" thickTop="1" x14ac:dyDescent="0.25">
      <c r="K39" s="25"/>
    </row>
    <row r="40" spans="2:11" x14ac:dyDescent="0.25">
      <c r="B40" s="115" t="s">
        <v>109</v>
      </c>
      <c r="C40" s="115"/>
      <c r="D40" s="115"/>
      <c r="E40" s="115"/>
      <c r="F40" s="115"/>
      <c r="G40" s="115"/>
      <c r="H40" s="115"/>
      <c r="I40" s="115"/>
    </row>
    <row r="41" spans="2:11" x14ac:dyDescent="0.25">
      <c r="B41" s="115"/>
      <c r="C41" s="115"/>
      <c r="D41" s="115"/>
      <c r="E41" s="115"/>
      <c r="F41" s="115"/>
      <c r="G41" s="115"/>
      <c r="H41" s="115"/>
      <c r="I41" s="115"/>
    </row>
    <row r="42" spans="2:11" x14ac:dyDescent="0.25">
      <c r="B42" s="51"/>
      <c r="C42" s="51"/>
      <c r="D42" s="51"/>
      <c r="E42" s="51"/>
      <c r="F42" s="51"/>
      <c r="G42" s="51"/>
      <c r="H42" s="51"/>
      <c r="I42" s="51"/>
    </row>
    <row r="44" spans="2:11" x14ac:dyDescent="0.25">
      <c r="B44" t="s">
        <v>33</v>
      </c>
      <c r="H44" t="s">
        <v>33</v>
      </c>
    </row>
    <row r="45" spans="2:11" x14ac:dyDescent="0.25">
      <c r="B45" s="111" t="s">
        <v>29</v>
      </c>
      <c r="C45" s="111"/>
      <c r="D45" s="111"/>
      <c r="H45" s="111" t="s">
        <v>39</v>
      </c>
      <c r="I45" s="111"/>
    </row>
    <row r="46" spans="2:11" x14ac:dyDescent="0.25">
      <c r="B46" s="112"/>
      <c r="C46" s="112"/>
      <c r="D46" s="112"/>
      <c r="H46" s="122" t="s">
        <v>69</v>
      </c>
      <c r="I46" s="122"/>
    </row>
    <row r="47" spans="2:11" x14ac:dyDescent="0.25">
      <c r="E47" s="137" t="s">
        <v>31</v>
      </c>
      <c r="F47" s="137"/>
      <c r="G47" s="137"/>
    </row>
    <row r="48" spans="2:11" x14ac:dyDescent="0.25">
      <c r="E48" s="112" t="s">
        <v>32</v>
      </c>
      <c r="F48" s="112"/>
      <c r="G48" s="112"/>
    </row>
  </sheetData>
  <mergeCells count="28">
    <mergeCell ref="C29:E29"/>
    <mergeCell ref="F29:G29"/>
    <mergeCell ref="B3:H3"/>
    <mergeCell ref="B5:I6"/>
    <mergeCell ref="B9:H9"/>
    <mergeCell ref="B15:G15"/>
    <mergeCell ref="B16:D16"/>
    <mergeCell ref="E16:G16"/>
    <mergeCell ref="B25:C25"/>
    <mergeCell ref="E25:F25"/>
    <mergeCell ref="B27:I27"/>
    <mergeCell ref="C28:E28"/>
    <mergeCell ref="F28:G28"/>
    <mergeCell ref="C30:E30"/>
    <mergeCell ref="F30:G30"/>
    <mergeCell ref="C31:E31"/>
    <mergeCell ref="F31:G31"/>
    <mergeCell ref="C32:E32"/>
    <mergeCell ref="F32:G32"/>
    <mergeCell ref="E47:G47"/>
    <mergeCell ref="E48:G48"/>
    <mergeCell ref="C33:E33"/>
    <mergeCell ref="C34:E34"/>
    <mergeCell ref="B40:I41"/>
    <mergeCell ref="B45:D45"/>
    <mergeCell ref="H45:I45"/>
    <mergeCell ref="B46:D46"/>
    <mergeCell ref="H46:I46"/>
  </mergeCells>
  <pageMargins left="0.7" right="0.7" top="0.75" bottom="0.75" header="0.3" footer="0.3"/>
  <pageSetup scale="9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8"/>
  <sheetViews>
    <sheetView zoomScaleNormal="100" workbookViewId="0">
      <selection activeCell="B5" sqref="B5:I6"/>
    </sheetView>
  </sheetViews>
  <sheetFormatPr baseColWidth="10" defaultRowHeight="15" x14ac:dyDescent="0.25"/>
  <cols>
    <col min="1" max="1" width="4.28515625" customWidth="1"/>
    <col min="2" max="2" width="7.140625" customWidth="1"/>
    <col min="3" max="3" width="9.5703125" customWidth="1"/>
    <col min="5" max="5" width="8.28515625" customWidth="1"/>
    <col min="6" max="6" width="10" customWidth="1"/>
    <col min="7" max="7" width="12.140625" customWidth="1"/>
    <col min="8" max="8" width="13.140625" customWidth="1"/>
    <col min="9" max="9" width="17.85546875" customWidth="1"/>
    <col min="10" max="10" width="14.28515625" customWidth="1"/>
    <col min="11" max="11" width="15.28515625" bestFit="1" customWidth="1"/>
    <col min="14" max="14" width="15.140625" bestFit="1" customWidth="1"/>
  </cols>
  <sheetData>
    <row r="1" spans="2:14" x14ac:dyDescent="0.25">
      <c r="B1" s="3" t="s">
        <v>0</v>
      </c>
      <c r="C1" s="3"/>
      <c r="D1" s="3"/>
      <c r="E1" s="3"/>
      <c r="F1" s="3"/>
      <c r="G1" s="3"/>
      <c r="H1" s="3"/>
    </row>
    <row r="3" spans="2:14" x14ac:dyDescent="0.25">
      <c r="B3" s="111" t="s">
        <v>1</v>
      </c>
      <c r="C3" s="111"/>
      <c r="D3" s="111"/>
      <c r="E3" s="111"/>
      <c r="F3" s="111"/>
      <c r="G3" s="111"/>
      <c r="H3" s="111"/>
    </row>
    <row r="5" spans="2:14" ht="15" customHeight="1" x14ac:dyDescent="0.25">
      <c r="B5" s="115" t="s">
        <v>112</v>
      </c>
      <c r="C5" s="115"/>
      <c r="D5" s="115"/>
      <c r="E5" s="115"/>
      <c r="F5" s="115"/>
      <c r="G5" s="115"/>
      <c r="H5" s="115"/>
      <c r="I5" s="115"/>
    </row>
    <row r="6" spans="2:14" ht="12" customHeight="1" x14ac:dyDescent="0.25">
      <c r="B6" s="115"/>
      <c r="C6" s="115"/>
      <c r="D6" s="115"/>
      <c r="E6" s="115"/>
      <c r="F6" s="115"/>
      <c r="G6" s="115"/>
      <c r="H6" s="115"/>
      <c r="I6" s="115"/>
    </row>
    <row r="8" spans="2:14" ht="15.75" thickBot="1" x14ac:dyDescent="0.3"/>
    <row r="9" spans="2:14" ht="16.5" thickTop="1" thickBot="1" x14ac:dyDescent="0.3">
      <c r="B9" s="113" t="s">
        <v>111</v>
      </c>
      <c r="C9" s="113"/>
      <c r="D9" s="113"/>
      <c r="E9" s="113"/>
      <c r="F9" s="113"/>
      <c r="G9" s="113"/>
      <c r="H9" s="114"/>
      <c r="I9" s="2">
        <v>67</v>
      </c>
    </row>
    <row r="10" spans="2:14" ht="16.5" thickTop="1" thickBot="1" x14ac:dyDescent="0.3">
      <c r="B10" s="1" t="s">
        <v>63</v>
      </c>
      <c r="C10" s="1"/>
      <c r="D10" s="1"/>
      <c r="E10" s="1"/>
      <c r="F10" s="1"/>
      <c r="G10" s="1"/>
      <c r="I10" s="2">
        <v>1222000</v>
      </c>
      <c r="J10" s="35"/>
      <c r="N10" s="34"/>
    </row>
    <row r="11" spans="2:14" ht="16.5" thickTop="1" thickBot="1" x14ac:dyDescent="0.3">
      <c r="B11" s="1" t="s">
        <v>4</v>
      </c>
      <c r="C11" s="1"/>
      <c r="D11" s="1"/>
      <c r="E11" s="1"/>
      <c r="F11" s="1"/>
      <c r="G11" s="1"/>
      <c r="I11" s="2">
        <v>117400</v>
      </c>
    </row>
    <row r="12" spans="2:14" ht="16.5" thickTop="1" thickBot="1" x14ac:dyDescent="0.3">
      <c r="B12" s="1" t="s">
        <v>5</v>
      </c>
      <c r="C12" s="1"/>
      <c r="D12" s="1"/>
      <c r="E12" s="1"/>
      <c r="F12" s="1"/>
      <c r="G12" s="1"/>
      <c r="I12" s="2">
        <v>1104568</v>
      </c>
    </row>
    <row r="13" spans="2:14" ht="16.5" thickTop="1" thickBot="1" x14ac:dyDescent="0.3">
      <c r="B13" s="1" t="s">
        <v>6</v>
      </c>
      <c r="C13" s="1"/>
      <c r="D13" s="1"/>
      <c r="E13" s="1"/>
      <c r="F13" s="1"/>
      <c r="G13" s="1"/>
      <c r="I13" s="2">
        <f>(I9+I10)-(I11+I12)</f>
        <v>99</v>
      </c>
    </row>
    <row r="14" spans="2:14" ht="15.75" thickTop="1" x14ac:dyDescent="0.25">
      <c r="B14" s="1"/>
      <c r="C14" s="1"/>
      <c r="D14" s="1"/>
      <c r="E14" s="1"/>
      <c r="F14" s="1"/>
      <c r="G14" s="1"/>
      <c r="H14" s="1"/>
    </row>
    <row r="15" spans="2:14" ht="15.75" thickBot="1" x14ac:dyDescent="0.3">
      <c r="B15" s="126" t="s">
        <v>7</v>
      </c>
      <c r="C15" s="126"/>
      <c r="D15" s="126"/>
      <c r="E15" s="126"/>
      <c r="F15" s="126"/>
      <c r="G15" s="126"/>
      <c r="H15" s="1"/>
    </row>
    <row r="16" spans="2:14" ht="16.5" thickTop="1" thickBot="1" x14ac:dyDescent="0.3">
      <c r="B16" s="127" t="s">
        <v>8</v>
      </c>
      <c r="C16" s="128"/>
      <c r="D16" s="128"/>
      <c r="E16" s="128" t="s">
        <v>9</v>
      </c>
      <c r="F16" s="128"/>
      <c r="G16" s="129"/>
      <c r="H16" s="1"/>
    </row>
    <row r="17" spans="2:9" ht="15.75" thickTop="1" x14ac:dyDescent="0.25">
      <c r="B17" s="6" t="s">
        <v>10</v>
      </c>
      <c r="C17" s="7" t="s">
        <v>11</v>
      </c>
      <c r="D17" s="7" t="s">
        <v>12</v>
      </c>
      <c r="E17" s="7" t="s">
        <v>10</v>
      </c>
      <c r="F17" s="7" t="s">
        <v>11</v>
      </c>
      <c r="G17" s="8" t="s">
        <v>13</v>
      </c>
      <c r="H17" s="1"/>
    </row>
    <row r="18" spans="2:9" x14ac:dyDescent="0.25">
      <c r="B18" s="4">
        <v>50</v>
      </c>
      <c r="C18" s="5">
        <v>0</v>
      </c>
      <c r="D18" s="23">
        <f>C18*B18</f>
        <v>0</v>
      </c>
      <c r="E18" s="5">
        <v>1000</v>
      </c>
      <c r="F18" s="5">
        <v>0</v>
      </c>
      <c r="G18" s="22">
        <f t="shared" ref="G18:G23" si="0">+E18*F18</f>
        <v>0</v>
      </c>
      <c r="H18" s="1"/>
    </row>
    <row r="19" spans="2:9" x14ac:dyDescent="0.25">
      <c r="B19" s="4">
        <v>100</v>
      </c>
      <c r="C19" s="5">
        <v>1</v>
      </c>
      <c r="D19" s="23">
        <f>+B19*C19</f>
        <v>100</v>
      </c>
      <c r="E19" s="5">
        <v>2000</v>
      </c>
      <c r="F19" s="5">
        <v>0</v>
      </c>
      <c r="G19" s="22">
        <f t="shared" si="0"/>
        <v>0</v>
      </c>
      <c r="H19" s="1"/>
    </row>
    <row r="20" spans="2:9" x14ac:dyDescent="0.25">
      <c r="B20" s="4">
        <v>200</v>
      </c>
      <c r="C20" s="5">
        <v>0</v>
      </c>
      <c r="D20" s="23">
        <f>+B20*C20</f>
        <v>0</v>
      </c>
      <c r="E20" s="5">
        <v>5000</v>
      </c>
      <c r="F20" s="5">
        <v>0</v>
      </c>
      <c r="G20" s="22">
        <f t="shared" si="0"/>
        <v>0</v>
      </c>
      <c r="H20" s="1"/>
    </row>
    <row r="21" spans="2:9" x14ac:dyDescent="0.25">
      <c r="B21" s="4">
        <v>500</v>
      </c>
      <c r="C21" s="5">
        <v>0</v>
      </c>
      <c r="D21" s="23">
        <f>+B21*C21</f>
        <v>0</v>
      </c>
      <c r="E21" s="5">
        <v>10000</v>
      </c>
      <c r="F21" s="5">
        <v>0</v>
      </c>
      <c r="G21" s="22">
        <f t="shared" si="0"/>
        <v>0</v>
      </c>
      <c r="H21" s="1"/>
    </row>
    <row r="22" spans="2:9" ht="15.75" thickBot="1" x14ac:dyDescent="0.3">
      <c r="B22" s="4">
        <v>1000</v>
      </c>
      <c r="C22" s="5">
        <v>0</v>
      </c>
      <c r="D22" s="23">
        <f>+B22*C22</f>
        <v>0</v>
      </c>
      <c r="E22" s="5">
        <v>20000</v>
      </c>
      <c r="F22" s="5">
        <v>0</v>
      </c>
      <c r="G22" s="22">
        <f t="shared" si="0"/>
        <v>0</v>
      </c>
      <c r="H22" s="1"/>
    </row>
    <row r="23" spans="2:9" ht="15.75" thickBot="1" x14ac:dyDescent="0.3">
      <c r="B23" s="4"/>
      <c r="C23" s="5"/>
      <c r="D23" s="23"/>
      <c r="E23" s="5">
        <v>50000</v>
      </c>
      <c r="F23" s="5">
        <v>0</v>
      </c>
      <c r="G23" s="22">
        <f t="shared" si="0"/>
        <v>0</v>
      </c>
      <c r="H23" s="1" t="s">
        <v>14</v>
      </c>
      <c r="I23" s="33">
        <f>D25</f>
        <v>100</v>
      </c>
    </row>
    <row r="24" spans="2:9" ht="15.75" thickBot="1" x14ac:dyDescent="0.3">
      <c r="B24" s="28"/>
      <c r="C24" s="29"/>
      <c r="D24" s="30"/>
      <c r="E24" s="29">
        <v>100000</v>
      </c>
      <c r="F24" s="29">
        <v>0</v>
      </c>
      <c r="G24" s="31">
        <f>F24*E24</f>
        <v>0</v>
      </c>
      <c r="H24" s="1"/>
    </row>
    <row r="25" spans="2:9" ht="16.5" thickTop="1" thickBot="1" x14ac:dyDescent="0.3">
      <c r="B25" s="130" t="s">
        <v>14</v>
      </c>
      <c r="C25" s="131"/>
      <c r="D25" s="26">
        <f>SUM(D18:D23)</f>
        <v>100</v>
      </c>
      <c r="E25" s="131" t="s">
        <v>15</v>
      </c>
      <c r="F25" s="131"/>
      <c r="G25" s="27">
        <f>SUM(G18:G24)</f>
        <v>0</v>
      </c>
      <c r="H25" s="1" t="s">
        <v>16</v>
      </c>
      <c r="I25" s="24">
        <f>+D25+G25</f>
        <v>100</v>
      </c>
    </row>
    <row r="26" spans="2:9" ht="15.75" thickTop="1" x14ac:dyDescent="0.25">
      <c r="B26" s="1"/>
      <c r="C26" s="1"/>
      <c r="D26" s="1"/>
      <c r="E26" s="1"/>
      <c r="F26" s="1"/>
      <c r="G26" s="1"/>
      <c r="H26" s="1"/>
    </row>
    <row r="27" spans="2:9" ht="15.75" thickBot="1" x14ac:dyDescent="0.3">
      <c r="B27" s="132" t="s">
        <v>17</v>
      </c>
      <c r="C27" s="132"/>
      <c r="D27" s="132"/>
      <c r="E27" s="132"/>
      <c r="F27" s="132"/>
      <c r="G27" s="132"/>
      <c r="H27" s="132"/>
      <c r="I27" s="132"/>
    </row>
    <row r="28" spans="2:9" ht="15.75" thickTop="1" x14ac:dyDescent="0.25">
      <c r="B28" s="15" t="s">
        <v>18</v>
      </c>
      <c r="C28" s="133" t="s">
        <v>19</v>
      </c>
      <c r="D28" s="134"/>
      <c r="E28" s="135"/>
      <c r="F28" s="133" t="s">
        <v>20</v>
      </c>
      <c r="G28" s="135"/>
      <c r="H28" s="16" t="s">
        <v>21</v>
      </c>
      <c r="I28" s="17" t="s">
        <v>10</v>
      </c>
    </row>
    <row r="29" spans="2:9" x14ac:dyDescent="0.25">
      <c r="B29" s="4"/>
      <c r="C29" s="123"/>
      <c r="D29" s="124"/>
      <c r="E29" s="125"/>
      <c r="F29" s="123"/>
      <c r="G29" s="125"/>
      <c r="H29" s="5"/>
      <c r="I29" s="10"/>
    </row>
    <row r="30" spans="2:9" x14ac:dyDescent="0.25">
      <c r="B30" s="4"/>
      <c r="C30" s="123"/>
      <c r="D30" s="124"/>
      <c r="E30" s="125"/>
      <c r="F30" s="123"/>
      <c r="G30" s="125"/>
      <c r="H30" s="5"/>
      <c r="I30" s="10"/>
    </row>
    <row r="31" spans="2:9" x14ac:dyDescent="0.25">
      <c r="B31" s="4"/>
      <c r="C31" s="123"/>
      <c r="D31" s="124"/>
      <c r="E31" s="125"/>
      <c r="F31" s="123"/>
      <c r="G31" s="125"/>
      <c r="H31" s="5"/>
      <c r="I31" s="10"/>
    </row>
    <row r="32" spans="2:9" ht="15.75" thickBot="1" x14ac:dyDescent="0.3">
      <c r="B32" s="11"/>
      <c r="C32" s="116"/>
      <c r="D32" s="117"/>
      <c r="E32" s="118"/>
      <c r="F32" s="116"/>
      <c r="G32" s="118"/>
      <c r="H32" s="12"/>
      <c r="I32" s="20"/>
    </row>
    <row r="33" spans="2:11" ht="16.5" thickTop="1" thickBot="1" x14ac:dyDescent="0.3">
      <c r="B33" s="11"/>
      <c r="C33" s="116"/>
      <c r="D33" s="117"/>
      <c r="E33" s="118"/>
      <c r="F33" s="12" t="s">
        <v>22</v>
      </c>
      <c r="G33" s="12"/>
      <c r="H33" s="18"/>
      <c r="I33" s="9"/>
    </row>
    <row r="34" spans="2:11" ht="16.5" thickTop="1" thickBot="1" x14ac:dyDescent="0.3">
      <c r="B34" s="13"/>
      <c r="C34" s="119"/>
      <c r="D34" s="120"/>
      <c r="E34" s="121"/>
      <c r="F34" s="14" t="s">
        <v>23</v>
      </c>
      <c r="G34" s="14"/>
      <c r="H34" s="19"/>
      <c r="I34" s="21"/>
    </row>
    <row r="35" spans="2:11" ht="16.5" thickTop="1" thickBot="1" x14ac:dyDescent="0.3"/>
    <row r="36" spans="2:11" ht="16.5" thickTop="1" thickBot="1" x14ac:dyDescent="0.3">
      <c r="D36" s="3" t="s">
        <v>24</v>
      </c>
      <c r="E36" s="3"/>
      <c r="F36" s="3"/>
      <c r="G36" s="3"/>
      <c r="H36" s="3"/>
      <c r="I36" s="24">
        <f>+I25+I34</f>
        <v>100</v>
      </c>
    </row>
    <row r="37" spans="2:11" ht="16.5" thickTop="1" thickBot="1" x14ac:dyDescent="0.3">
      <c r="D37" s="3"/>
      <c r="E37" s="3" t="s">
        <v>25</v>
      </c>
      <c r="F37" s="3"/>
      <c r="G37" s="3"/>
      <c r="H37" s="3"/>
      <c r="I37" s="24">
        <f>+I13</f>
        <v>99</v>
      </c>
    </row>
    <row r="38" spans="2:11" ht="16.5" thickTop="1" thickBot="1" x14ac:dyDescent="0.3">
      <c r="D38" s="3"/>
      <c r="E38" s="3"/>
      <c r="F38" s="3" t="s">
        <v>26</v>
      </c>
      <c r="G38" s="3"/>
      <c r="H38" s="3"/>
      <c r="I38" s="24">
        <f>+I36-I37</f>
        <v>1</v>
      </c>
    </row>
    <row r="39" spans="2:11" ht="15.75" thickTop="1" x14ac:dyDescent="0.25">
      <c r="K39" s="25"/>
    </row>
    <row r="40" spans="2:11" x14ac:dyDescent="0.25">
      <c r="B40" s="115" t="s">
        <v>110</v>
      </c>
      <c r="C40" s="115"/>
      <c r="D40" s="115"/>
      <c r="E40" s="115"/>
      <c r="F40" s="115"/>
      <c r="G40" s="115"/>
      <c r="H40" s="115"/>
      <c r="I40" s="115"/>
    </row>
    <row r="41" spans="2:11" x14ac:dyDescent="0.25">
      <c r="B41" s="115"/>
      <c r="C41" s="115"/>
      <c r="D41" s="115"/>
      <c r="E41" s="115"/>
      <c r="F41" s="115"/>
      <c r="G41" s="115"/>
      <c r="H41" s="115"/>
      <c r="I41" s="115"/>
    </row>
    <row r="42" spans="2:11" x14ac:dyDescent="0.25">
      <c r="B42" s="52"/>
      <c r="C42" s="52"/>
      <c r="D42" s="52"/>
      <c r="E42" s="52"/>
      <c r="F42" s="52"/>
      <c r="G42" s="52"/>
      <c r="H42" s="52"/>
      <c r="I42" s="52"/>
    </row>
    <row r="44" spans="2:11" x14ac:dyDescent="0.25">
      <c r="B44" t="s">
        <v>33</v>
      </c>
      <c r="H44" t="s">
        <v>33</v>
      </c>
    </row>
    <row r="45" spans="2:11" x14ac:dyDescent="0.25">
      <c r="B45" s="111" t="s">
        <v>29</v>
      </c>
      <c r="C45" s="111"/>
      <c r="D45" s="111"/>
      <c r="H45" s="111" t="s">
        <v>39</v>
      </c>
      <c r="I45" s="111"/>
    </row>
    <row r="46" spans="2:11" x14ac:dyDescent="0.25">
      <c r="B46" s="112"/>
      <c r="C46" s="112"/>
      <c r="D46" s="112"/>
      <c r="H46" s="122" t="s">
        <v>69</v>
      </c>
      <c r="I46" s="122"/>
    </row>
    <row r="47" spans="2:11" x14ac:dyDescent="0.25">
      <c r="E47" s="137" t="s">
        <v>31</v>
      </c>
      <c r="F47" s="137"/>
      <c r="G47" s="137"/>
    </row>
    <row r="48" spans="2:11" x14ac:dyDescent="0.25">
      <c r="E48" s="112" t="s">
        <v>32</v>
      </c>
      <c r="F48" s="112"/>
      <c r="G48" s="112"/>
    </row>
  </sheetData>
  <mergeCells count="28">
    <mergeCell ref="E47:G47"/>
    <mergeCell ref="E48:G48"/>
    <mergeCell ref="C33:E33"/>
    <mergeCell ref="C34:E34"/>
    <mergeCell ref="B40:I41"/>
    <mergeCell ref="B45:D45"/>
    <mergeCell ref="H45:I45"/>
    <mergeCell ref="B46:D46"/>
    <mergeCell ref="H46:I46"/>
    <mergeCell ref="C30:E30"/>
    <mergeCell ref="F30:G30"/>
    <mergeCell ref="C31:E31"/>
    <mergeCell ref="F31:G31"/>
    <mergeCell ref="C32:E32"/>
    <mergeCell ref="F32:G32"/>
    <mergeCell ref="C29:E29"/>
    <mergeCell ref="F29:G29"/>
    <mergeCell ref="B3:H3"/>
    <mergeCell ref="B5:I6"/>
    <mergeCell ref="B9:H9"/>
    <mergeCell ref="B15:G15"/>
    <mergeCell ref="B16:D16"/>
    <mergeCell ref="E16:G16"/>
    <mergeCell ref="B25:C25"/>
    <mergeCell ref="E25:F25"/>
    <mergeCell ref="B27:I27"/>
    <mergeCell ref="C28:E28"/>
    <mergeCell ref="F28:G28"/>
  </mergeCells>
  <pageMargins left="0.7" right="0.7" top="0.75" bottom="0.75" header="0.3" footer="0.3"/>
  <pageSetup scale="90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8"/>
  <sheetViews>
    <sheetView topLeftCell="A10" zoomScaleNormal="100" workbookViewId="0">
      <selection activeCell="B48" sqref="B1:I48"/>
    </sheetView>
  </sheetViews>
  <sheetFormatPr baseColWidth="10" defaultRowHeight="15" x14ac:dyDescent="0.25"/>
  <cols>
    <col min="1" max="1" width="4.28515625" customWidth="1"/>
    <col min="2" max="2" width="7.140625" customWidth="1"/>
    <col min="3" max="3" width="9.5703125" customWidth="1"/>
    <col min="5" max="5" width="8.28515625" customWidth="1"/>
    <col min="6" max="6" width="10" customWidth="1"/>
    <col min="7" max="7" width="12.140625" customWidth="1"/>
    <col min="8" max="8" width="13.140625" customWidth="1"/>
    <col min="9" max="9" width="17.85546875" customWidth="1"/>
    <col min="10" max="10" width="14.28515625" customWidth="1"/>
    <col min="11" max="11" width="15.28515625" bestFit="1" customWidth="1"/>
    <col min="14" max="14" width="15.140625" bestFit="1" customWidth="1"/>
  </cols>
  <sheetData>
    <row r="1" spans="2:14" x14ac:dyDescent="0.25">
      <c r="B1" s="3" t="s">
        <v>0</v>
      </c>
      <c r="C1" s="3"/>
      <c r="D1" s="3"/>
      <c r="E1" s="3"/>
      <c r="F1" s="3"/>
      <c r="G1" s="3"/>
      <c r="H1" s="3"/>
    </row>
    <row r="3" spans="2:14" x14ac:dyDescent="0.25">
      <c r="B3" s="111" t="s">
        <v>1</v>
      </c>
      <c r="C3" s="111"/>
      <c r="D3" s="111"/>
      <c r="E3" s="111"/>
      <c r="F3" s="111"/>
      <c r="G3" s="111"/>
      <c r="H3" s="111"/>
    </row>
    <row r="5" spans="2:14" ht="15" customHeight="1" x14ac:dyDescent="0.25">
      <c r="B5" s="115" t="s">
        <v>115</v>
      </c>
      <c r="C5" s="115"/>
      <c r="D5" s="115"/>
      <c r="E5" s="115"/>
      <c r="F5" s="115"/>
      <c r="G5" s="115"/>
      <c r="H5" s="115"/>
      <c r="I5" s="115"/>
    </row>
    <row r="6" spans="2:14" ht="12" customHeight="1" x14ac:dyDescent="0.25">
      <c r="B6" s="115"/>
      <c r="C6" s="115"/>
      <c r="D6" s="115"/>
      <c r="E6" s="115"/>
      <c r="F6" s="115"/>
      <c r="G6" s="115"/>
      <c r="H6" s="115"/>
      <c r="I6" s="115"/>
    </row>
    <row r="8" spans="2:14" ht="15.75" thickBot="1" x14ac:dyDescent="0.3"/>
    <row r="9" spans="2:14" ht="16.5" thickTop="1" thickBot="1" x14ac:dyDescent="0.3">
      <c r="B9" s="113" t="s">
        <v>113</v>
      </c>
      <c r="C9" s="113"/>
      <c r="D9" s="113"/>
      <c r="E9" s="113"/>
      <c r="F9" s="113"/>
      <c r="G9" s="113"/>
      <c r="H9" s="114"/>
      <c r="I9" s="2">
        <v>99</v>
      </c>
    </row>
    <row r="10" spans="2:14" ht="16.5" thickTop="1" thickBot="1" x14ac:dyDescent="0.3">
      <c r="B10" s="1" t="s">
        <v>63</v>
      </c>
      <c r="C10" s="1"/>
      <c r="D10" s="1"/>
      <c r="E10" s="1"/>
      <c r="F10" s="1"/>
      <c r="G10" s="1"/>
      <c r="I10" s="2">
        <v>164210</v>
      </c>
      <c r="J10" s="35"/>
      <c r="N10" s="34"/>
    </row>
    <row r="11" spans="2:14" ht="16.5" thickTop="1" thickBot="1" x14ac:dyDescent="0.3">
      <c r="B11" s="1" t="s">
        <v>4</v>
      </c>
      <c r="C11" s="1"/>
      <c r="D11" s="1"/>
      <c r="E11" s="1"/>
      <c r="F11" s="1"/>
      <c r="G11" s="1"/>
      <c r="I11" s="2">
        <v>130000</v>
      </c>
    </row>
    <row r="12" spans="2:14" ht="16.5" thickTop="1" thickBot="1" x14ac:dyDescent="0.3">
      <c r="B12" s="1" t="s">
        <v>5</v>
      </c>
      <c r="C12" s="1"/>
      <c r="D12" s="1"/>
      <c r="E12" s="1"/>
      <c r="F12" s="1"/>
      <c r="G12" s="1"/>
      <c r="I12" s="2">
        <v>0</v>
      </c>
    </row>
    <row r="13" spans="2:14" ht="16.5" thickTop="1" thickBot="1" x14ac:dyDescent="0.3">
      <c r="B13" s="1" t="s">
        <v>6</v>
      </c>
      <c r="C13" s="1"/>
      <c r="D13" s="1"/>
      <c r="E13" s="1"/>
      <c r="F13" s="1"/>
      <c r="G13" s="1"/>
      <c r="I13" s="2">
        <f>(I9+I10)-(I11+I12)</f>
        <v>34309</v>
      </c>
    </row>
    <row r="14" spans="2:14" ht="15.75" thickTop="1" x14ac:dyDescent="0.25">
      <c r="B14" s="1"/>
      <c r="C14" s="1"/>
      <c r="D14" s="1"/>
      <c r="E14" s="1"/>
      <c r="F14" s="1"/>
      <c r="G14" s="1"/>
      <c r="H14" s="1"/>
    </row>
    <row r="15" spans="2:14" ht="15.75" thickBot="1" x14ac:dyDescent="0.3">
      <c r="B15" s="126" t="s">
        <v>7</v>
      </c>
      <c r="C15" s="126"/>
      <c r="D15" s="126"/>
      <c r="E15" s="126"/>
      <c r="F15" s="126"/>
      <c r="G15" s="126"/>
      <c r="H15" s="1"/>
    </row>
    <row r="16" spans="2:14" ht="16.5" thickTop="1" thickBot="1" x14ac:dyDescent="0.3">
      <c r="B16" s="127" t="s">
        <v>8</v>
      </c>
      <c r="C16" s="128"/>
      <c r="D16" s="128"/>
      <c r="E16" s="128" t="s">
        <v>9</v>
      </c>
      <c r="F16" s="128"/>
      <c r="G16" s="129"/>
      <c r="H16" s="1"/>
    </row>
    <row r="17" spans="2:9" ht="15.75" thickTop="1" x14ac:dyDescent="0.25">
      <c r="B17" s="6" t="s">
        <v>10</v>
      </c>
      <c r="C17" s="7" t="s">
        <v>11</v>
      </c>
      <c r="D17" s="7" t="s">
        <v>12</v>
      </c>
      <c r="E17" s="7" t="s">
        <v>10</v>
      </c>
      <c r="F17" s="7" t="s">
        <v>11</v>
      </c>
      <c r="G17" s="8" t="s">
        <v>13</v>
      </c>
      <c r="H17" s="1"/>
    </row>
    <row r="18" spans="2:9" x14ac:dyDescent="0.25">
      <c r="B18" s="4">
        <v>50</v>
      </c>
      <c r="C18" s="5">
        <v>7</v>
      </c>
      <c r="D18" s="23">
        <f>C18*B18</f>
        <v>350</v>
      </c>
      <c r="E18" s="5">
        <v>1000</v>
      </c>
      <c r="F18" s="5">
        <v>0</v>
      </c>
      <c r="G18" s="22">
        <f t="shared" ref="G18:G23" si="0">+E18*F18</f>
        <v>0</v>
      </c>
      <c r="H18" s="1"/>
    </row>
    <row r="19" spans="2:9" x14ac:dyDescent="0.25">
      <c r="B19" s="4">
        <v>100</v>
      </c>
      <c r="C19" s="5">
        <v>0</v>
      </c>
      <c r="D19" s="23">
        <f>+B19*C19</f>
        <v>0</v>
      </c>
      <c r="E19" s="5">
        <v>2000</v>
      </c>
      <c r="F19" s="5">
        <v>2</v>
      </c>
      <c r="G19" s="22">
        <f t="shared" si="0"/>
        <v>4000</v>
      </c>
      <c r="H19" s="1"/>
    </row>
    <row r="20" spans="2:9" x14ac:dyDescent="0.25">
      <c r="B20" s="4">
        <v>200</v>
      </c>
      <c r="C20" s="5">
        <v>0</v>
      </c>
      <c r="D20" s="23">
        <f>+B20*C20</f>
        <v>0</v>
      </c>
      <c r="E20" s="5">
        <v>5000</v>
      </c>
      <c r="F20" s="5">
        <v>0</v>
      </c>
      <c r="G20" s="22">
        <f t="shared" si="0"/>
        <v>0</v>
      </c>
      <c r="H20" s="1"/>
    </row>
    <row r="21" spans="2:9" x14ac:dyDescent="0.25">
      <c r="B21" s="4">
        <v>500</v>
      </c>
      <c r="C21" s="5">
        <v>0</v>
      </c>
      <c r="D21" s="23">
        <f>+B21*C21</f>
        <v>0</v>
      </c>
      <c r="E21" s="5">
        <v>10000</v>
      </c>
      <c r="F21" s="5">
        <v>3</v>
      </c>
      <c r="G21" s="22">
        <f t="shared" si="0"/>
        <v>30000</v>
      </c>
      <c r="H21" s="1"/>
    </row>
    <row r="22" spans="2:9" ht="15.75" thickBot="1" x14ac:dyDescent="0.3">
      <c r="B22" s="4">
        <v>1000</v>
      </c>
      <c r="C22" s="5">
        <v>0</v>
      </c>
      <c r="D22" s="23">
        <f>+B22*C22</f>
        <v>0</v>
      </c>
      <c r="E22" s="5">
        <v>20000</v>
      </c>
      <c r="F22" s="5">
        <v>0</v>
      </c>
      <c r="G22" s="22">
        <f t="shared" si="0"/>
        <v>0</v>
      </c>
      <c r="H22" s="1"/>
    </row>
    <row r="23" spans="2:9" ht="15.75" thickBot="1" x14ac:dyDescent="0.3">
      <c r="B23" s="4"/>
      <c r="C23" s="5"/>
      <c r="D23" s="23"/>
      <c r="E23" s="5">
        <v>50000</v>
      </c>
      <c r="F23" s="5">
        <v>0</v>
      </c>
      <c r="G23" s="22">
        <f t="shared" si="0"/>
        <v>0</v>
      </c>
      <c r="H23" s="1" t="s">
        <v>14</v>
      </c>
      <c r="I23" s="33">
        <f>D25</f>
        <v>350</v>
      </c>
    </row>
    <row r="24" spans="2:9" ht="15.75" thickBot="1" x14ac:dyDescent="0.3">
      <c r="B24" s="28"/>
      <c r="C24" s="29"/>
      <c r="D24" s="30"/>
      <c r="E24" s="29">
        <v>100000</v>
      </c>
      <c r="F24" s="29">
        <v>0</v>
      </c>
      <c r="G24" s="31">
        <f>F24*E24</f>
        <v>0</v>
      </c>
      <c r="H24" s="1"/>
    </row>
    <row r="25" spans="2:9" ht="16.5" thickTop="1" thickBot="1" x14ac:dyDescent="0.3">
      <c r="B25" s="130" t="s">
        <v>14</v>
      </c>
      <c r="C25" s="131"/>
      <c r="D25" s="26">
        <f>SUM(D18:D23)</f>
        <v>350</v>
      </c>
      <c r="E25" s="131" t="s">
        <v>15</v>
      </c>
      <c r="F25" s="131"/>
      <c r="G25" s="27">
        <f>SUM(G18:G24)</f>
        <v>34000</v>
      </c>
      <c r="H25" s="1" t="s">
        <v>16</v>
      </c>
      <c r="I25" s="24">
        <f>+D25+G25</f>
        <v>34350</v>
      </c>
    </row>
    <row r="26" spans="2:9" ht="15.75" thickTop="1" x14ac:dyDescent="0.25">
      <c r="B26" s="1"/>
      <c r="C26" s="1"/>
      <c r="D26" s="1"/>
      <c r="E26" s="1"/>
      <c r="F26" s="1"/>
      <c r="G26" s="1"/>
      <c r="H26" s="1"/>
    </row>
    <row r="27" spans="2:9" ht="15.75" thickBot="1" x14ac:dyDescent="0.3">
      <c r="B27" s="132" t="s">
        <v>17</v>
      </c>
      <c r="C27" s="132"/>
      <c r="D27" s="132"/>
      <c r="E27" s="132"/>
      <c r="F27" s="132"/>
      <c r="G27" s="132"/>
      <c r="H27" s="132"/>
      <c r="I27" s="132"/>
    </row>
    <row r="28" spans="2:9" ht="15.75" thickTop="1" x14ac:dyDescent="0.25">
      <c r="B28" s="15" t="s">
        <v>18</v>
      </c>
      <c r="C28" s="133" t="s">
        <v>19</v>
      </c>
      <c r="D28" s="134"/>
      <c r="E28" s="135"/>
      <c r="F28" s="133" t="s">
        <v>20</v>
      </c>
      <c r="G28" s="135"/>
      <c r="H28" s="16" t="s">
        <v>21</v>
      </c>
      <c r="I28" s="17" t="s">
        <v>10</v>
      </c>
    </row>
    <row r="29" spans="2:9" x14ac:dyDescent="0.25">
      <c r="B29" s="4"/>
      <c r="C29" s="123"/>
      <c r="D29" s="124"/>
      <c r="E29" s="125"/>
      <c r="F29" s="123"/>
      <c r="G29" s="125"/>
      <c r="H29" s="5"/>
      <c r="I29" s="10"/>
    </row>
    <row r="30" spans="2:9" x14ac:dyDescent="0.25">
      <c r="B30" s="4"/>
      <c r="C30" s="123"/>
      <c r="D30" s="124"/>
      <c r="E30" s="125"/>
      <c r="F30" s="123"/>
      <c r="G30" s="125"/>
      <c r="H30" s="5"/>
      <c r="I30" s="10"/>
    </row>
    <row r="31" spans="2:9" x14ac:dyDescent="0.25">
      <c r="B31" s="4"/>
      <c r="C31" s="123"/>
      <c r="D31" s="124"/>
      <c r="E31" s="125"/>
      <c r="F31" s="123"/>
      <c r="G31" s="125"/>
      <c r="H31" s="5"/>
      <c r="I31" s="10"/>
    </row>
    <row r="32" spans="2:9" ht="15.75" thickBot="1" x14ac:dyDescent="0.3">
      <c r="B32" s="11"/>
      <c r="C32" s="116"/>
      <c r="D32" s="117"/>
      <c r="E32" s="118"/>
      <c r="F32" s="116"/>
      <c r="G32" s="118"/>
      <c r="H32" s="12"/>
      <c r="I32" s="20"/>
    </row>
    <row r="33" spans="2:11" ht="16.5" thickTop="1" thickBot="1" x14ac:dyDescent="0.3">
      <c r="B33" s="11"/>
      <c r="C33" s="116"/>
      <c r="D33" s="117"/>
      <c r="E33" s="118"/>
      <c r="F33" s="12" t="s">
        <v>22</v>
      </c>
      <c r="G33" s="12"/>
      <c r="H33" s="18"/>
      <c r="I33" s="9"/>
    </row>
    <row r="34" spans="2:11" ht="16.5" thickTop="1" thickBot="1" x14ac:dyDescent="0.3">
      <c r="B34" s="13"/>
      <c r="C34" s="119"/>
      <c r="D34" s="120"/>
      <c r="E34" s="121"/>
      <c r="F34" s="14" t="s">
        <v>23</v>
      </c>
      <c r="G34" s="14"/>
      <c r="H34" s="19"/>
      <c r="I34" s="21"/>
    </row>
    <row r="35" spans="2:11" ht="16.5" thickTop="1" thickBot="1" x14ac:dyDescent="0.3"/>
    <row r="36" spans="2:11" ht="16.5" thickTop="1" thickBot="1" x14ac:dyDescent="0.3">
      <c r="D36" s="3" t="s">
        <v>24</v>
      </c>
      <c r="E36" s="3"/>
      <c r="F36" s="3"/>
      <c r="G36" s="3"/>
      <c r="H36" s="3"/>
      <c r="I36" s="24">
        <f>+I25+I34</f>
        <v>34350</v>
      </c>
    </row>
    <row r="37" spans="2:11" ht="16.5" thickTop="1" thickBot="1" x14ac:dyDescent="0.3">
      <c r="D37" s="3"/>
      <c r="E37" s="3" t="s">
        <v>25</v>
      </c>
      <c r="F37" s="3"/>
      <c r="G37" s="3"/>
      <c r="H37" s="3"/>
      <c r="I37" s="24">
        <f>+I13</f>
        <v>34309</v>
      </c>
    </row>
    <row r="38" spans="2:11" ht="16.5" thickTop="1" thickBot="1" x14ac:dyDescent="0.3">
      <c r="D38" s="3"/>
      <c r="E38" s="3"/>
      <c r="F38" s="3" t="s">
        <v>26</v>
      </c>
      <c r="G38" s="3"/>
      <c r="H38" s="3"/>
      <c r="I38" s="24">
        <f>+I36-I37</f>
        <v>41</v>
      </c>
    </row>
    <row r="39" spans="2:11" ht="15.75" thickTop="1" x14ac:dyDescent="0.25">
      <c r="K39" s="25"/>
    </row>
    <row r="40" spans="2:11" x14ac:dyDescent="0.25">
      <c r="B40" s="115" t="s">
        <v>114</v>
      </c>
      <c r="C40" s="115"/>
      <c r="D40" s="115"/>
      <c r="E40" s="115"/>
      <c r="F40" s="115"/>
      <c r="G40" s="115"/>
      <c r="H40" s="115"/>
      <c r="I40" s="115"/>
    </row>
    <row r="41" spans="2:11" x14ac:dyDescent="0.25">
      <c r="B41" s="115"/>
      <c r="C41" s="115"/>
      <c r="D41" s="115"/>
      <c r="E41" s="115"/>
      <c r="F41" s="115"/>
      <c r="G41" s="115"/>
      <c r="H41" s="115"/>
      <c r="I41" s="115"/>
    </row>
    <row r="42" spans="2:11" x14ac:dyDescent="0.25">
      <c r="B42" s="53"/>
      <c r="C42" s="53"/>
      <c r="D42" s="53"/>
      <c r="E42" s="53"/>
      <c r="F42" s="53"/>
      <c r="G42" s="53"/>
      <c r="H42" s="53"/>
      <c r="I42" s="53"/>
    </row>
    <row r="44" spans="2:11" x14ac:dyDescent="0.25">
      <c r="B44" t="s">
        <v>33</v>
      </c>
      <c r="H44" t="s">
        <v>33</v>
      </c>
    </row>
    <row r="45" spans="2:11" x14ac:dyDescent="0.25">
      <c r="B45" s="111" t="s">
        <v>29</v>
      </c>
      <c r="C45" s="111"/>
      <c r="D45" s="111"/>
      <c r="H45" s="111" t="s">
        <v>39</v>
      </c>
      <c r="I45" s="111"/>
    </row>
    <row r="46" spans="2:11" x14ac:dyDescent="0.25">
      <c r="B46" s="112"/>
      <c r="C46" s="112"/>
      <c r="D46" s="112"/>
      <c r="H46" s="122" t="s">
        <v>69</v>
      </c>
      <c r="I46" s="122"/>
    </row>
    <row r="47" spans="2:11" x14ac:dyDescent="0.25">
      <c r="E47" s="137" t="s">
        <v>31</v>
      </c>
      <c r="F47" s="137"/>
      <c r="G47" s="137"/>
    </row>
    <row r="48" spans="2:11" x14ac:dyDescent="0.25">
      <c r="E48" s="112" t="s">
        <v>32</v>
      </c>
      <c r="F48" s="112"/>
      <c r="G48" s="112"/>
    </row>
  </sheetData>
  <mergeCells count="28">
    <mergeCell ref="C29:E29"/>
    <mergeCell ref="F29:G29"/>
    <mergeCell ref="B3:H3"/>
    <mergeCell ref="B5:I6"/>
    <mergeCell ref="B9:H9"/>
    <mergeCell ref="B15:G15"/>
    <mergeCell ref="B16:D16"/>
    <mergeCell ref="E16:G16"/>
    <mergeCell ref="B25:C25"/>
    <mergeCell ref="E25:F25"/>
    <mergeCell ref="B27:I27"/>
    <mergeCell ref="C28:E28"/>
    <mergeCell ref="F28:G28"/>
    <mergeCell ref="C30:E30"/>
    <mergeCell ref="F30:G30"/>
    <mergeCell ref="C31:E31"/>
    <mergeCell ref="F31:G31"/>
    <mergeCell ref="C32:E32"/>
    <mergeCell ref="F32:G32"/>
    <mergeCell ref="E47:G47"/>
    <mergeCell ref="E48:G48"/>
    <mergeCell ref="C33:E33"/>
    <mergeCell ref="C34:E34"/>
    <mergeCell ref="B40:I41"/>
    <mergeCell ref="B45:D45"/>
    <mergeCell ref="H45:I45"/>
    <mergeCell ref="B46:D46"/>
    <mergeCell ref="H46:I46"/>
  </mergeCells>
  <pageMargins left="0.7" right="0.7" top="0.75" bottom="0.75" header="0.3" footer="0.3"/>
  <pageSetup scale="90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8"/>
  <sheetViews>
    <sheetView topLeftCell="A5" zoomScaleNormal="100" workbookViewId="0">
      <selection activeCell="B1" sqref="B1:I48"/>
    </sheetView>
  </sheetViews>
  <sheetFormatPr baseColWidth="10" defaultRowHeight="15" x14ac:dyDescent="0.25"/>
  <cols>
    <col min="1" max="1" width="4.28515625" customWidth="1"/>
    <col min="2" max="2" width="7.140625" customWidth="1"/>
    <col min="3" max="3" width="9.5703125" customWidth="1"/>
    <col min="4" max="4" width="10" customWidth="1"/>
    <col min="5" max="5" width="8.28515625" customWidth="1"/>
    <col min="6" max="6" width="10" customWidth="1"/>
    <col min="7" max="7" width="9.42578125" customWidth="1"/>
    <col min="8" max="8" width="16.5703125" customWidth="1"/>
    <col min="9" max="9" width="17.85546875" customWidth="1"/>
    <col min="10" max="10" width="14.28515625" customWidth="1"/>
    <col min="11" max="11" width="15.28515625" bestFit="1" customWidth="1"/>
    <col min="14" max="14" width="15.140625" bestFit="1" customWidth="1"/>
  </cols>
  <sheetData>
    <row r="1" spans="2:14" x14ac:dyDescent="0.25">
      <c r="B1" s="3" t="s">
        <v>0</v>
      </c>
      <c r="C1" s="3"/>
      <c r="D1" s="3"/>
      <c r="E1" s="3"/>
      <c r="F1" s="3"/>
      <c r="G1" s="3"/>
      <c r="H1" s="3"/>
    </row>
    <row r="3" spans="2:14" x14ac:dyDescent="0.25">
      <c r="B3" s="111" t="s">
        <v>1</v>
      </c>
      <c r="C3" s="111"/>
      <c r="D3" s="111"/>
      <c r="E3" s="111"/>
      <c r="F3" s="111"/>
      <c r="G3" s="111"/>
      <c r="H3" s="111"/>
    </row>
    <row r="5" spans="2:14" ht="15" customHeight="1" x14ac:dyDescent="0.25">
      <c r="B5" s="115" t="s">
        <v>117</v>
      </c>
      <c r="C5" s="115"/>
      <c r="D5" s="115"/>
      <c r="E5" s="115"/>
      <c r="F5" s="115"/>
      <c r="G5" s="115"/>
      <c r="H5" s="115"/>
      <c r="I5" s="115"/>
    </row>
    <row r="6" spans="2:14" ht="12" customHeight="1" x14ac:dyDescent="0.25">
      <c r="B6" s="115"/>
      <c r="C6" s="115"/>
      <c r="D6" s="115"/>
      <c r="E6" s="115"/>
      <c r="F6" s="115"/>
      <c r="G6" s="115"/>
      <c r="H6" s="115"/>
      <c r="I6" s="115"/>
    </row>
    <row r="8" spans="2:14" ht="15.75" thickBot="1" x14ac:dyDescent="0.3"/>
    <row r="9" spans="2:14" ht="16.5" thickTop="1" thickBot="1" x14ac:dyDescent="0.3">
      <c r="B9" s="113" t="s">
        <v>116</v>
      </c>
      <c r="C9" s="113"/>
      <c r="D9" s="113"/>
      <c r="E9" s="113"/>
      <c r="F9" s="113"/>
      <c r="G9" s="113"/>
      <c r="H9" s="114"/>
      <c r="I9" s="2">
        <v>34309</v>
      </c>
    </row>
    <row r="10" spans="2:14" ht="16.5" thickTop="1" thickBot="1" x14ac:dyDescent="0.3">
      <c r="B10" s="1" t="s">
        <v>63</v>
      </c>
      <c r="C10" s="1"/>
      <c r="D10" s="1"/>
      <c r="E10" s="1"/>
      <c r="F10" s="1"/>
      <c r="G10" s="1"/>
      <c r="I10" s="2">
        <v>1943600</v>
      </c>
      <c r="J10" s="35"/>
      <c r="N10" s="34"/>
    </row>
    <row r="11" spans="2:14" ht="16.5" thickTop="1" thickBot="1" x14ac:dyDescent="0.3">
      <c r="B11" s="1" t="s">
        <v>4</v>
      </c>
      <c r="C11" s="1"/>
      <c r="D11" s="1"/>
      <c r="E11" s="1"/>
      <c r="F11" s="1"/>
      <c r="G11" s="1"/>
      <c r="I11" s="2">
        <v>0</v>
      </c>
    </row>
    <row r="12" spans="2:14" ht="16.5" thickTop="1" thickBot="1" x14ac:dyDescent="0.3">
      <c r="B12" s="1" t="s">
        <v>5</v>
      </c>
      <c r="C12" s="1"/>
      <c r="D12" s="1"/>
      <c r="E12" s="1"/>
      <c r="F12" s="1"/>
      <c r="G12" s="1"/>
      <c r="I12" s="2">
        <v>1822226</v>
      </c>
    </row>
    <row r="13" spans="2:14" ht="16.5" thickTop="1" thickBot="1" x14ac:dyDescent="0.3">
      <c r="B13" s="1" t="s">
        <v>6</v>
      </c>
      <c r="C13" s="1"/>
      <c r="D13" s="1"/>
      <c r="E13" s="1"/>
      <c r="F13" s="1"/>
      <c r="G13" s="1"/>
      <c r="I13" s="2">
        <f>(I9+I10)-(I11+I12)</f>
        <v>155683</v>
      </c>
    </row>
    <row r="14" spans="2:14" ht="15.75" thickTop="1" x14ac:dyDescent="0.25">
      <c r="B14" s="1"/>
      <c r="C14" s="1"/>
      <c r="D14" s="1"/>
      <c r="E14" s="1"/>
      <c r="F14" s="1"/>
      <c r="G14" s="1"/>
      <c r="H14" s="1"/>
    </row>
    <row r="15" spans="2:14" ht="15.75" thickBot="1" x14ac:dyDescent="0.3">
      <c r="B15" s="126" t="s">
        <v>7</v>
      </c>
      <c r="C15" s="126"/>
      <c r="D15" s="126"/>
      <c r="E15" s="126"/>
      <c r="F15" s="126"/>
      <c r="G15" s="126"/>
      <c r="H15" s="1"/>
    </row>
    <row r="16" spans="2:14" ht="16.5" thickTop="1" thickBot="1" x14ac:dyDescent="0.3">
      <c r="B16" s="127" t="s">
        <v>8</v>
      </c>
      <c r="C16" s="128"/>
      <c r="D16" s="128"/>
      <c r="E16" s="128" t="s">
        <v>9</v>
      </c>
      <c r="F16" s="128"/>
      <c r="G16" s="129"/>
      <c r="H16" s="1"/>
    </row>
    <row r="17" spans="2:9" ht="15.75" thickTop="1" x14ac:dyDescent="0.25">
      <c r="B17" s="6" t="s">
        <v>10</v>
      </c>
      <c r="C17" s="7" t="s">
        <v>11</v>
      </c>
      <c r="D17" s="7" t="s">
        <v>12</v>
      </c>
      <c r="E17" s="7" t="s">
        <v>10</v>
      </c>
      <c r="F17" s="7" t="s">
        <v>11</v>
      </c>
      <c r="G17" s="8" t="s">
        <v>13</v>
      </c>
      <c r="H17" s="1"/>
    </row>
    <row r="18" spans="2:9" x14ac:dyDescent="0.25">
      <c r="B18" s="4">
        <v>50</v>
      </c>
      <c r="C18" s="5">
        <v>2</v>
      </c>
      <c r="D18" s="23">
        <f>C18*B18</f>
        <v>100</v>
      </c>
      <c r="E18" s="5">
        <v>1000</v>
      </c>
      <c r="F18" s="5">
        <v>1</v>
      </c>
      <c r="G18" s="22">
        <f t="shared" ref="G18:G23" si="0">+E18*F18</f>
        <v>1000</v>
      </c>
      <c r="H18" s="1"/>
    </row>
    <row r="19" spans="2:9" x14ac:dyDescent="0.25">
      <c r="B19" s="4">
        <v>100</v>
      </c>
      <c r="C19" s="5">
        <v>1</v>
      </c>
      <c r="D19" s="23">
        <f>+B19*C19</f>
        <v>100</v>
      </c>
      <c r="E19" s="5">
        <v>2000</v>
      </c>
      <c r="F19" s="5">
        <v>2</v>
      </c>
      <c r="G19" s="22">
        <f t="shared" si="0"/>
        <v>4000</v>
      </c>
      <c r="H19" s="1"/>
    </row>
    <row r="20" spans="2:9" x14ac:dyDescent="0.25">
      <c r="B20" s="4">
        <v>200</v>
      </c>
      <c r="C20" s="5">
        <v>0</v>
      </c>
      <c r="D20" s="23">
        <f>+B20*C20</f>
        <v>0</v>
      </c>
      <c r="E20" s="5">
        <v>5000</v>
      </c>
      <c r="F20" s="5">
        <v>0</v>
      </c>
      <c r="G20" s="22">
        <f t="shared" si="0"/>
        <v>0</v>
      </c>
      <c r="H20" s="1"/>
    </row>
    <row r="21" spans="2:9" x14ac:dyDescent="0.25">
      <c r="B21" s="4">
        <v>500</v>
      </c>
      <c r="C21" s="5">
        <v>1</v>
      </c>
      <c r="D21" s="23">
        <f>+B21*C21</f>
        <v>500</v>
      </c>
      <c r="E21" s="5">
        <v>10000</v>
      </c>
      <c r="F21" s="5">
        <v>2</v>
      </c>
      <c r="G21" s="22">
        <f t="shared" si="0"/>
        <v>20000</v>
      </c>
      <c r="H21" s="1"/>
    </row>
    <row r="22" spans="2:9" x14ac:dyDescent="0.25">
      <c r="B22" s="4">
        <v>1000</v>
      </c>
      <c r="C22" s="5">
        <v>0</v>
      </c>
      <c r="D22" s="23">
        <f>+B22*C22</f>
        <v>0</v>
      </c>
      <c r="E22" s="5">
        <v>20000</v>
      </c>
      <c r="F22" s="5">
        <v>4</v>
      </c>
      <c r="G22" s="22">
        <f t="shared" si="0"/>
        <v>80000</v>
      </c>
      <c r="H22" s="1"/>
    </row>
    <row r="23" spans="2:9" x14ac:dyDescent="0.25">
      <c r="B23" s="4"/>
      <c r="C23" s="5"/>
      <c r="D23" s="23"/>
      <c r="E23" s="5">
        <v>50000</v>
      </c>
      <c r="F23" s="5">
        <v>1</v>
      </c>
      <c r="G23" s="22">
        <f t="shared" si="0"/>
        <v>50000</v>
      </c>
      <c r="H23" s="1"/>
      <c r="I23" s="56"/>
    </row>
    <row r="24" spans="2:9" ht="15.75" thickBot="1" x14ac:dyDescent="0.3">
      <c r="B24" s="28"/>
      <c r="C24" s="29"/>
      <c r="D24" s="30"/>
      <c r="E24" s="29">
        <v>100000</v>
      </c>
      <c r="F24" s="29">
        <v>0</v>
      </c>
      <c r="G24" s="31">
        <f>F24*E24</f>
        <v>0</v>
      </c>
      <c r="H24" s="1"/>
    </row>
    <row r="25" spans="2:9" ht="26.25" thickTop="1" thickBot="1" x14ac:dyDescent="0.3">
      <c r="B25" s="130" t="s">
        <v>14</v>
      </c>
      <c r="C25" s="131"/>
      <c r="D25" s="26">
        <f>SUM(D18:D23)</f>
        <v>700</v>
      </c>
      <c r="E25" s="131" t="s">
        <v>15</v>
      </c>
      <c r="F25" s="131"/>
      <c r="G25" s="27">
        <f>SUM(G18:G24)</f>
        <v>155000</v>
      </c>
      <c r="H25" s="57" t="s">
        <v>119</v>
      </c>
      <c r="I25" s="24">
        <f>+D25+G25</f>
        <v>155700</v>
      </c>
    </row>
    <row r="26" spans="2:9" ht="15.75" thickTop="1" x14ac:dyDescent="0.25">
      <c r="B26" s="1"/>
      <c r="C26" s="1"/>
      <c r="D26" s="1"/>
      <c r="E26" s="1"/>
      <c r="F26" s="1"/>
      <c r="G26" s="1"/>
      <c r="H26" s="1"/>
    </row>
    <row r="27" spans="2:9" ht="15.75" thickBot="1" x14ac:dyDescent="0.3">
      <c r="B27" s="132" t="s">
        <v>17</v>
      </c>
      <c r="C27" s="132"/>
      <c r="D27" s="132"/>
      <c r="E27" s="132"/>
      <c r="F27" s="132"/>
      <c r="G27" s="132"/>
      <c r="H27" s="132"/>
      <c r="I27" s="132"/>
    </row>
    <row r="28" spans="2:9" ht="15.75" thickTop="1" x14ac:dyDescent="0.25">
      <c r="B28" s="15" t="s">
        <v>18</v>
      </c>
      <c r="C28" s="133" t="s">
        <v>19</v>
      </c>
      <c r="D28" s="134"/>
      <c r="E28" s="135"/>
      <c r="F28" s="133" t="s">
        <v>20</v>
      </c>
      <c r="G28" s="135"/>
      <c r="H28" s="16" t="s">
        <v>21</v>
      </c>
      <c r="I28" s="17" t="s">
        <v>10</v>
      </c>
    </row>
    <row r="29" spans="2:9" x14ac:dyDescent="0.25">
      <c r="B29" s="4"/>
      <c r="C29" s="123"/>
      <c r="D29" s="124"/>
      <c r="E29" s="125"/>
      <c r="F29" s="123"/>
      <c r="G29" s="125"/>
      <c r="H29" s="5"/>
      <c r="I29" s="10"/>
    </row>
    <row r="30" spans="2:9" x14ac:dyDescent="0.25">
      <c r="B30" s="4"/>
      <c r="C30" s="123"/>
      <c r="D30" s="124"/>
      <c r="E30" s="125"/>
      <c r="F30" s="123"/>
      <c r="G30" s="125"/>
      <c r="H30" s="5"/>
      <c r="I30" s="10"/>
    </row>
    <row r="31" spans="2:9" x14ac:dyDescent="0.25">
      <c r="B31" s="4"/>
      <c r="C31" s="123"/>
      <c r="D31" s="124"/>
      <c r="E31" s="125"/>
      <c r="F31" s="123"/>
      <c r="G31" s="125"/>
      <c r="H31" s="5"/>
      <c r="I31" s="10"/>
    </row>
    <row r="32" spans="2:9" ht="15.75" thickBot="1" x14ac:dyDescent="0.3">
      <c r="B32" s="11"/>
      <c r="C32" s="116"/>
      <c r="D32" s="117"/>
      <c r="E32" s="118"/>
      <c r="F32" s="116"/>
      <c r="G32" s="118"/>
      <c r="H32" s="12"/>
      <c r="I32" s="20"/>
    </row>
    <row r="33" spans="2:11" ht="16.5" thickTop="1" thickBot="1" x14ac:dyDescent="0.3">
      <c r="B33" s="11"/>
      <c r="C33" s="116"/>
      <c r="D33" s="117"/>
      <c r="E33" s="118"/>
      <c r="F33" s="12" t="s">
        <v>22</v>
      </c>
      <c r="G33" s="12"/>
      <c r="H33" s="18"/>
      <c r="I33" s="9"/>
    </row>
    <row r="34" spans="2:11" ht="16.5" thickTop="1" thickBot="1" x14ac:dyDescent="0.3">
      <c r="B34" s="13"/>
      <c r="C34" s="119"/>
      <c r="D34" s="120"/>
      <c r="E34" s="121"/>
      <c r="F34" s="14" t="s">
        <v>23</v>
      </c>
      <c r="G34" s="14"/>
      <c r="H34" s="19"/>
      <c r="I34" s="21"/>
    </row>
    <row r="35" spans="2:11" ht="16.5" thickTop="1" thickBot="1" x14ac:dyDescent="0.3"/>
    <row r="36" spans="2:11" ht="16.5" thickTop="1" thickBot="1" x14ac:dyDescent="0.3">
      <c r="D36" s="3" t="s">
        <v>24</v>
      </c>
      <c r="E36" s="3"/>
      <c r="F36" s="3"/>
      <c r="G36" s="3"/>
      <c r="H36" s="3"/>
      <c r="I36" s="24">
        <f>+I25+I34</f>
        <v>155700</v>
      </c>
    </row>
    <row r="37" spans="2:11" ht="16.5" thickTop="1" thickBot="1" x14ac:dyDescent="0.3">
      <c r="D37" s="3"/>
      <c r="E37" s="3" t="s">
        <v>25</v>
      </c>
      <c r="F37" s="3"/>
      <c r="G37" s="3"/>
      <c r="H37" s="3"/>
      <c r="I37" s="24">
        <f>+I13</f>
        <v>155683</v>
      </c>
    </row>
    <row r="38" spans="2:11" ht="16.5" thickTop="1" thickBot="1" x14ac:dyDescent="0.3">
      <c r="D38" s="3"/>
      <c r="E38" s="3"/>
      <c r="F38" s="3" t="s">
        <v>26</v>
      </c>
      <c r="G38" s="3"/>
      <c r="H38" s="3"/>
      <c r="I38" s="24">
        <f>+I36-I37</f>
        <v>17</v>
      </c>
    </row>
    <row r="39" spans="2:11" ht="15.75" thickTop="1" x14ac:dyDescent="0.25">
      <c r="K39" s="25"/>
    </row>
    <row r="40" spans="2:11" x14ac:dyDescent="0.25">
      <c r="B40" s="115" t="s">
        <v>118</v>
      </c>
      <c r="C40" s="115"/>
      <c r="D40" s="115"/>
      <c r="E40" s="115"/>
      <c r="F40" s="115"/>
      <c r="G40" s="115"/>
      <c r="H40" s="115"/>
      <c r="I40" s="115"/>
    </row>
    <row r="41" spans="2:11" x14ac:dyDescent="0.25">
      <c r="B41" s="115"/>
      <c r="C41" s="115"/>
      <c r="D41" s="115"/>
      <c r="E41" s="115"/>
      <c r="F41" s="115"/>
      <c r="G41" s="115"/>
      <c r="H41" s="115"/>
      <c r="I41" s="115"/>
    </row>
    <row r="42" spans="2:11" x14ac:dyDescent="0.25">
      <c r="B42" s="54"/>
      <c r="C42" s="54"/>
      <c r="D42" s="54"/>
      <c r="E42" s="54"/>
      <c r="F42" s="54"/>
      <c r="G42" s="54"/>
      <c r="H42" s="54"/>
      <c r="I42" s="54"/>
    </row>
    <row r="44" spans="2:11" x14ac:dyDescent="0.25">
      <c r="B44" t="s">
        <v>33</v>
      </c>
      <c r="H44" t="s">
        <v>33</v>
      </c>
    </row>
    <row r="45" spans="2:11" x14ac:dyDescent="0.25">
      <c r="B45" s="111" t="s">
        <v>29</v>
      </c>
      <c r="C45" s="111"/>
      <c r="D45" s="111"/>
      <c r="H45" s="111" t="s">
        <v>39</v>
      </c>
      <c r="I45" s="111"/>
    </row>
    <row r="46" spans="2:11" x14ac:dyDescent="0.25">
      <c r="B46" s="112"/>
      <c r="C46" s="112"/>
      <c r="D46" s="112"/>
      <c r="H46" s="122" t="s">
        <v>69</v>
      </c>
      <c r="I46" s="122"/>
    </row>
    <row r="47" spans="2:11" x14ac:dyDescent="0.25">
      <c r="E47" s="137" t="s">
        <v>31</v>
      </c>
      <c r="F47" s="137"/>
      <c r="G47" s="137"/>
    </row>
    <row r="48" spans="2:11" x14ac:dyDescent="0.25">
      <c r="E48" s="112" t="s">
        <v>32</v>
      </c>
      <c r="F48" s="112"/>
      <c r="G48" s="112"/>
    </row>
  </sheetData>
  <mergeCells count="28">
    <mergeCell ref="E47:G47"/>
    <mergeCell ref="E48:G48"/>
    <mergeCell ref="C33:E33"/>
    <mergeCell ref="C34:E34"/>
    <mergeCell ref="B40:I41"/>
    <mergeCell ref="B45:D45"/>
    <mergeCell ref="H45:I45"/>
    <mergeCell ref="B46:D46"/>
    <mergeCell ref="H46:I46"/>
    <mergeCell ref="C30:E30"/>
    <mergeCell ref="F30:G30"/>
    <mergeCell ref="C31:E31"/>
    <mergeCell ref="F31:G31"/>
    <mergeCell ref="C32:E32"/>
    <mergeCell ref="F32:G32"/>
    <mergeCell ref="C29:E29"/>
    <mergeCell ref="F29:G29"/>
    <mergeCell ref="B3:H3"/>
    <mergeCell ref="B5:I6"/>
    <mergeCell ref="B9:H9"/>
    <mergeCell ref="B15:G15"/>
    <mergeCell ref="B16:D16"/>
    <mergeCell ref="E16:G16"/>
    <mergeCell ref="B25:C25"/>
    <mergeCell ref="E25:F25"/>
    <mergeCell ref="B27:I27"/>
    <mergeCell ref="C28:E28"/>
    <mergeCell ref="F28:G28"/>
  </mergeCells>
  <pageMargins left="0.7" right="0.7" top="0.75" bottom="0.75" header="0.3" footer="0.3"/>
  <pageSetup scale="90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8"/>
  <sheetViews>
    <sheetView topLeftCell="A7" zoomScaleNormal="100" workbookViewId="0">
      <selection activeCell="B1" sqref="B1:I48"/>
    </sheetView>
  </sheetViews>
  <sheetFormatPr baseColWidth="10" defaultRowHeight="15" x14ac:dyDescent="0.25"/>
  <cols>
    <col min="1" max="1" width="4.28515625" customWidth="1"/>
    <col min="2" max="2" width="7.140625" customWidth="1"/>
    <col min="3" max="3" width="9.5703125" customWidth="1"/>
    <col min="4" max="4" width="10" customWidth="1"/>
    <col min="5" max="5" width="8.28515625" customWidth="1"/>
    <col min="6" max="6" width="10" customWidth="1"/>
    <col min="7" max="7" width="9.42578125" customWidth="1"/>
    <col min="8" max="8" width="16.5703125" customWidth="1"/>
    <col min="9" max="9" width="17.85546875" customWidth="1"/>
    <col min="10" max="10" width="14.28515625" customWidth="1"/>
    <col min="11" max="11" width="15.28515625" bestFit="1" customWidth="1"/>
    <col min="14" max="14" width="15.140625" bestFit="1" customWidth="1"/>
  </cols>
  <sheetData>
    <row r="1" spans="2:14" x14ac:dyDescent="0.25">
      <c r="B1" s="3" t="s">
        <v>0</v>
      </c>
      <c r="C1" s="3"/>
      <c r="D1" s="3"/>
      <c r="E1" s="3"/>
      <c r="F1" s="3"/>
      <c r="G1" s="3"/>
      <c r="H1" s="3"/>
    </row>
    <row r="3" spans="2:14" x14ac:dyDescent="0.25">
      <c r="B3" s="111" t="s">
        <v>1</v>
      </c>
      <c r="C3" s="111"/>
      <c r="D3" s="111"/>
      <c r="E3" s="111"/>
      <c r="F3" s="111"/>
      <c r="G3" s="111"/>
      <c r="H3" s="111"/>
    </row>
    <row r="5" spans="2:14" ht="15" customHeight="1" x14ac:dyDescent="0.25">
      <c r="B5" s="115" t="s">
        <v>121</v>
      </c>
      <c r="C5" s="115"/>
      <c r="D5" s="115"/>
      <c r="E5" s="115"/>
      <c r="F5" s="115"/>
      <c r="G5" s="115"/>
      <c r="H5" s="115"/>
      <c r="I5" s="115"/>
    </row>
    <row r="6" spans="2:14" ht="12" customHeight="1" x14ac:dyDescent="0.25">
      <c r="B6" s="115"/>
      <c r="C6" s="115"/>
      <c r="D6" s="115"/>
      <c r="E6" s="115"/>
      <c r="F6" s="115"/>
      <c r="G6" s="115"/>
      <c r="H6" s="115"/>
      <c r="I6" s="115"/>
    </row>
    <row r="8" spans="2:14" ht="15.75" thickBot="1" x14ac:dyDescent="0.3"/>
    <row r="9" spans="2:14" ht="16.5" thickTop="1" thickBot="1" x14ac:dyDescent="0.3">
      <c r="B9" s="113" t="s">
        <v>120</v>
      </c>
      <c r="C9" s="113"/>
      <c r="D9" s="113"/>
      <c r="E9" s="113"/>
      <c r="F9" s="113"/>
      <c r="G9" s="113"/>
      <c r="H9" s="114"/>
      <c r="I9" s="2">
        <v>155683</v>
      </c>
    </row>
    <row r="10" spans="2:14" ht="16.5" thickTop="1" thickBot="1" x14ac:dyDescent="0.3">
      <c r="B10" s="1" t="s">
        <v>63</v>
      </c>
      <c r="C10" s="1"/>
      <c r="D10" s="1"/>
      <c r="E10" s="1"/>
      <c r="F10" s="1"/>
      <c r="G10" s="1"/>
      <c r="I10" s="2">
        <v>11000</v>
      </c>
      <c r="J10" s="35"/>
      <c r="N10" s="34"/>
    </row>
    <row r="11" spans="2:14" ht="16.5" thickTop="1" thickBot="1" x14ac:dyDescent="0.3">
      <c r="B11" s="1" t="s">
        <v>4</v>
      </c>
      <c r="C11" s="1"/>
      <c r="D11" s="1"/>
      <c r="E11" s="1"/>
      <c r="F11" s="1"/>
      <c r="G11" s="1"/>
      <c r="I11" s="2">
        <v>166650</v>
      </c>
    </row>
    <row r="12" spans="2:14" ht="16.5" thickTop="1" thickBot="1" x14ac:dyDescent="0.3">
      <c r="B12" s="1" t="s">
        <v>5</v>
      </c>
      <c r="C12" s="1"/>
      <c r="D12" s="1"/>
      <c r="E12" s="1"/>
      <c r="F12" s="1"/>
      <c r="G12" s="1"/>
      <c r="I12" s="2">
        <v>0</v>
      </c>
    </row>
    <row r="13" spans="2:14" ht="16.5" thickTop="1" thickBot="1" x14ac:dyDescent="0.3">
      <c r="B13" s="1" t="s">
        <v>6</v>
      </c>
      <c r="C13" s="1"/>
      <c r="D13" s="1"/>
      <c r="E13" s="1"/>
      <c r="F13" s="1"/>
      <c r="G13" s="1"/>
      <c r="I13" s="2">
        <f>(I9+I10)-(I11+I12)</f>
        <v>33</v>
      </c>
    </row>
    <row r="14" spans="2:14" ht="15.75" thickTop="1" x14ac:dyDescent="0.25">
      <c r="B14" s="1"/>
      <c r="C14" s="1"/>
      <c r="D14" s="1"/>
      <c r="E14" s="1"/>
      <c r="F14" s="1"/>
      <c r="G14" s="1"/>
      <c r="H14" s="1"/>
    </row>
    <row r="15" spans="2:14" ht="15.75" thickBot="1" x14ac:dyDescent="0.3">
      <c r="B15" s="126" t="s">
        <v>7</v>
      </c>
      <c r="C15" s="126"/>
      <c r="D15" s="126"/>
      <c r="E15" s="126"/>
      <c r="F15" s="126"/>
      <c r="G15" s="126"/>
      <c r="H15" s="1"/>
    </row>
    <row r="16" spans="2:14" ht="16.5" thickTop="1" thickBot="1" x14ac:dyDescent="0.3">
      <c r="B16" s="127" t="s">
        <v>8</v>
      </c>
      <c r="C16" s="128"/>
      <c r="D16" s="128"/>
      <c r="E16" s="128" t="s">
        <v>9</v>
      </c>
      <c r="F16" s="128"/>
      <c r="G16" s="129"/>
      <c r="H16" s="1"/>
    </row>
    <row r="17" spans="2:9" ht="15.75" thickTop="1" x14ac:dyDescent="0.25">
      <c r="B17" s="6" t="s">
        <v>10</v>
      </c>
      <c r="C17" s="7" t="s">
        <v>11</v>
      </c>
      <c r="D17" s="7" t="s">
        <v>12</v>
      </c>
      <c r="E17" s="7" t="s">
        <v>10</v>
      </c>
      <c r="F17" s="7" t="s">
        <v>11</v>
      </c>
      <c r="G17" s="8" t="s">
        <v>13</v>
      </c>
      <c r="H17" s="1"/>
    </row>
    <row r="18" spans="2:9" x14ac:dyDescent="0.25">
      <c r="B18" s="4">
        <v>50</v>
      </c>
      <c r="C18" s="5">
        <v>1</v>
      </c>
      <c r="D18" s="23">
        <f>C18*B18</f>
        <v>50</v>
      </c>
      <c r="E18" s="5">
        <v>1000</v>
      </c>
      <c r="F18" s="5">
        <v>0</v>
      </c>
      <c r="G18" s="22">
        <f t="shared" ref="G18:G23" si="0">+E18*F18</f>
        <v>0</v>
      </c>
      <c r="H18" s="1"/>
    </row>
    <row r="19" spans="2:9" x14ac:dyDescent="0.25">
      <c r="B19" s="4">
        <v>100</v>
      </c>
      <c r="C19" s="5">
        <v>0</v>
      </c>
      <c r="D19" s="23">
        <f>+B19*C19</f>
        <v>0</v>
      </c>
      <c r="E19" s="5">
        <v>2000</v>
      </c>
      <c r="F19" s="5">
        <v>0</v>
      </c>
      <c r="G19" s="22">
        <f t="shared" si="0"/>
        <v>0</v>
      </c>
      <c r="H19" s="1"/>
    </row>
    <row r="20" spans="2:9" x14ac:dyDescent="0.25">
      <c r="B20" s="4">
        <v>200</v>
      </c>
      <c r="C20" s="5">
        <v>0</v>
      </c>
      <c r="D20" s="23">
        <f>+B20*C20</f>
        <v>0</v>
      </c>
      <c r="E20" s="5">
        <v>5000</v>
      </c>
      <c r="F20" s="5">
        <v>0</v>
      </c>
      <c r="G20" s="22">
        <f t="shared" si="0"/>
        <v>0</v>
      </c>
      <c r="H20" s="1"/>
    </row>
    <row r="21" spans="2:9" x14ac:dyDescent="0.25">
      <c r="B21" s="4">
        <v>500</v>
      </c>
      <c r="C21" s="5">
        <v>0</v>
      </c>
      <c r="D21" s="23">
        <f>+B21*C21</f>
        <v>0</v>
      </c>
      <c r="E21" s="5">
        <v>10000</v>
      </c>
      <c r="F21" s="5">
        <v>0</v>
      </c>
      <c r="G21" s="22">
        <f t="shared" si="0"/>
        <v>0</v>
      </c>
      <c r="H21" s="1"/>
    </row>
    <row r="22" spans="2:9" x14ac:dyDescent="0.25">
      <c r="B22" s="4">
        <v>1000</v>
      </c>
      <c r="C22" s="5">
        <v>0</v>
      </c>
      <c r="D22" s="23">
        <f>+B22*C22</f>
        <v>0</v>
      </c>
      <c r="E22" s="5">
        <v>20000</v>
      </c>
      <c r="F22" s="5">
        <v>0</v>
      </c>
      <c r="G22" s="22">
        <f t="shared" si="0"/>
        <v>0</v>
      </c>
      <c r="H22" s="1"/>
    </row>
    <row r="23" spans="2:9" x14ac:dyDescent="0.25">
      <c r="B23" s="4"/>
      <c r="C23" s="5"/>
      <c r="D23" s="23"/>
      <c r="E23" s="5">
        <v>50000</v>
      </c>
      <c r="F23" s="5">
        <v>0</v>
      </c>
      <c r="G23" s="22">
        <f t="shared" si="0"/>
        <v>0</v>
      </c>
      <c r="H23" s="1"/>
      <c r="I23" s="56"/>
    </row>
    <row r="24" spans="2:9" ht="15.75" thickBot="1" x14ac:dyDescent="0.3">
      <c r="B24" s="28"/>
      <c r="C24" s="29"/>
      <c r="D24" s="30"/>
      <c r="E24" s="29">
        <v>100000</v>
      </c>
      <c r="F24" s="29">
        <v>0</v>
      </c>
      <c r="G24" s="31">
        <f>F24*E24</f>
        <v>0</v>
      </c>
      <c r="H24" s="1"/>
    </row>
    <row r="25" spans="2:9" ht="26.25" thickTop="1" thickBot="1" x14ac:dyDescent="0.3">
      <c r="B25" s="130" t="s">
        <v>14</v>
      </c>
      <c r="C25" s="131"/>
      <c r="D25" s="26">
        <f>SUM(D18:D23)</f>
        <v>50</v>
      </c>
      <c r="E25" s="131" t="s">
        <v>15</v>
      </c>
      <c r="F25" s="131"/>
      <c r="G25" s="27">
        <f>SUM(G18:G24)</f>
        <v>0</v>
      </c>
      <c r="H25" s="57" t="s">
        <v>119</v>
      </c>
      <c r="I25" s="24">
        <f>+D25+G25</f>
        <v>50</v>
      </c>
    </row>
    <row r="26" spans="2:9" ht="15.75" thickTop="1" x14ac:dyDescent="0.25">
      <c r="B26" s="1"/>
      <c r="C26" s="1"/>
      <c r="D26" s="1"/>
      <c r="E26" s="1"/>
      <c r="F26" s="1"/>
      <c r="G26" s="1"/>
      <c r="H26" s="1"/>
    </row>
    <row r="27" spans="2:9" ht="15.75" thickBot="1" x14ac:dyDescent="0.3">
      <c r="B27" s="132" t="s">
        <v>17</v>
      </c>
      <c r="C27" s="132"/>
      <c r="D27" s="132"/>
      <c r="E27" s="132"/>
      <c r="F27" s="132"/>
      <c r="G27" s="132"/>
      <c r="H27" s="132"/>
      <c r="I27" s="132"/>
    </row>
    <row r="28" spans="2:9" ht="15.75" thickTop="1" x14ac:dyDescent="0.25">
      <c r="B28" s="15" t="s">
        <v>18</v>
      </c>
      <c r="C28" s="133" t="s">
        <v>19</v>
      </c>
      <c r="D28" s="134"/>
      <c r="E28" s="135"/>
      <c r="F28" s="133" t="s">
        <v>20</v>
      </c>
      <c r="G28" s="135"/>
      <c r="H28" s="16" t="s">
        <v>21</v>
      </c>
      <c r="I28" s="17" t="s">
        <v>10</v>
      </c>
    </row>
    <row r="29" spans="2:9" x14ac:dyDescent="0.25">
      <c r="B29" s="4"/>
      <c r="C29" s="123"/>
      <c r="D29" s="124"/>
      <c r="E29" s="125"/>
      <c r="F29" s="123"/>
      <c r="G29" s="125"/>
      <c r="H29" s="5"/>
      <c r="I29" s="10"/>
    </row>
    <row r="30" spans="2:9" x14ac:dyDescent="0.25">
      <c r="B30" s="4"/>
      <c r="C30" s="123"/>
      <c r="D30" s="124"/>
      <c r="E30" s="125"/>
      <c r="F30" s="123"/>
      <c r="G30" s="125"/>
      <c r="H30" s="5"/>
      <c r="I30" s="10"/>
    </row>
    <row r="31" spans="2:9" x14ac:dyDescent="0.25">
      <c r="B31" s="4"/>
      <c r="C31" s="123"/>
      <c r="D31" s="124"/>
      <c r="E31" s="125"/>
      <c r="F31" s="123"/>
      <c r="G31" s="125"/>
      <c r="H31" s="5"/>
      <c r="I31" s="10"/>
    </row>
    <row r="32" spans="2:9" ht="15.75" thickBot="1" x14ac:dyDescent="0.3">
      <c r="B32" s="11"/>
      <c r="C32" s="116"/>
      <c r="D32" s="117"/>
      <c r="E32" s="118"/>
      <c r="F32" s="116"/>
      <c r="G32" s="118"/>
      <c r="H32" s="12"/>
      <c r="I32" s="20"/>
    </row>
    <row r="33" spans="2:11" ht="16.5" thickTop="1" thickBot="1" x14ac:dyDescent="0.3">
      <c r="B33" s="11"/>
      <c r="C33" s="116"/>
      <c r="D33" s="117"/>
      <c r="E33" s="118"/>
      <c r="F33" s="12" t="s">
        <v>22</v>
      </c>
      <c r="G33" s="12"/>
      <c r="H33" s="18"/>
      <c r="I33" s="9"/>
    </row>
    <row r="34" spans="2:11" ht="16.5" thickTop="1" thickBot="1" x14ac:dyDescent="0.3">
      <c r="B34" s="13"/>
      <c r="C34" s="119"/>
      <c r="D34" s="120"/>
      <c r="E34" s="121"/>
      <c r="F34" s="14" t="s">
        <v>23</v>
      </c>
      <c r="G34" s="14"/>
      <c r="H34" s="19"/>
      <c r="I34" s="21"/>
    </row>
    <row r="35" spans="2:11" ht="16.5" thickTop="1" thickBot="1" x14ac:dyDescent="0.3"/>
    <row r="36" spans="2:11" ht="16.5" thickTop="1" thickBot="1" x14ac:dyDescent="0.3">
      <c r="D36" s="3" t="s">
        <v>24</v>
      </c>
      <c r="E36" s="3"/>
      <c r="F36" s="3"/>
      <c r="G36" s="3"/>
      <c r="H36" s="3"/>
      <c r="I36" s="24">
        <f>+I25+I34</f>
        <v>50</v>
      </c>
    </row>
    <row r="37" spans="2:11" ht="16.5" thickTop="1" thickBot="1" x14ac:dyDescent="0.3">
      <c r="D37" s="3"/>
      <c r="E37" s="3" t="s">
        <v>25</v>
      </c>
      <c r="F37" s="3"/>
      <c r="G37" s="3"/>
      <c r="H37" s="3"/>
      <c r="I37" s="24">
        <f>+I13</f>
        <v>33</v>
      </c>
    </row>
    <row r="38" spans="2:11" ht="16.5" thickTop="1" thickBot="1" x14ac:dyDescent="0.3">
      <c r="D38" s="3"/>
      <c r="E38" s="3"/>
      <c r="F38" s="3" t="s">
        <v>26</v>
      </c>
      <c r="G38" s="3"/>
      <c r="H38" s="3"/>
      <c r="I38" s="24">
        <f>+I36-I37</f>
        <v>17</v>
      </c>
    </row>
    <row r="39" spans="2:11" ht="15.75" thickTop="1" x14ac:dyDescent="0.25">
      <c r="K39" s="25"/>
    </row>
    <row r="40" spans="2:11" x14ac:dyDescent="0.25">
      <c r="B40" s="115" t="s">
        <v>122</v>
      </c>
      <c r="C40" s="115"/>
      <c r="D40" s="115"/>
      <c r="E40" s="115"/>
      <c r="F40" s="115"/>
      <c r="G40" s="115"/>
      <c r="H40" s="115"/>
      <c r="I40" s="115"/>
    </row>
    <row r="41" spans="2:11" x14ac:dyDescent="0.25">
      <c r="B41" s="115"/>
      <c r="C41" s="115"/>
      <c r="D41" s="115"/>
      <c r="E41" s="115"/>
      <c r="F41" s="115"/>
      <c r="G41" s="115"/>
      <c r="H41" s="115"/>
      <c r="I41" s="115"/>
    </row>
    <row r="42" spans="2:11" x14ac:dyDescent="0.25">
      <c r="B42" s="55"/>
      <c r="C42" s="55"/>
      <c r="D42" s="55"/>
      <c r="E42" s="55"/>
      <c r="F42" s="55"/>
      <c r="G42" s="55"/>
      <c r="H42" s="55"/>
      <c r="I42" s="55"/>
    </row>
    <row r="44" spans="2:11" x14ac:dyDescent="0.25">
      <c r="B44" t="s">
        <v>33</v>
      </c>
      <c r="H44" t="s">
        <v>33</v>
      </c>
    </row>
    <row r="45" spans="2:11" x14ac:dyDescent="0.25">
      <c r="B45" s="111" t="s">
        <v>29</v>
      </c>
      <c r="C45" s="111"/>
      <c r="D45" s="111"/>
      <c r="H45" s="111" t="s">
        <v>39</v>
      </c>
      <c r="I45" s="111"/>
    </row>
    <row r="46" spans="2:11" x14ac:dyDescent="0.25">
      <c r="B46" s="112"/>
      <c r="C46" s="112"/>
      <c r="D46" s="112"/>
      <c r="H46" s="122" t="s">
        <v>69</v>
      </c>
      <c r="I46" s="122"/>
    </row>
    <row r="47" spans="2:11" x14ac:dyDescent="0.25">
      <c r="E47" s="137" t="s">
        <v>31</v>
      </c>
      <c r="F47" s="137"/>
      <c r="G47" s="137"/>
    </row>
    <row r="48" spans="2:11" x14ac:dyDescent="0.25">
      <c r="E48" s="112" t="s">
        <v>32</v>
      </c>
      <c r="F48" s="112"/>
      <c r="G48" s="112"/>
    </row>
  </sheetData>
  <mergeCells count="28">
    <mergeCell ref="E47:G47"/>
    <mergeCell ref="E48:G48"/>
    <mergeCell ref="C33:E33"/>
    <mergeCell ref="C34:E34"/>
    <mergeCell ref="B40:I41"/>
    <mergeCell ref="B45:D45"/>
    <mergeCell ref="H45:I45"/>
    <mergeCell ref="B46:D46"/>
    <mergeCell ref="H46:I46"/>
    <mergeCell ref="C30:E30"/>
    <mergeCell ref="F30:G30"/>
    <mergeCell ref="C31:E31"/>
    <mergeCell ref="F31:G31"/>
    <mergeCell ref="C32:E32"/>
    <mergeCell ref="F32:G32"/>
    <mergeCell ref="C29:E29"/>
    <mergeCell ref="F29:G29"/>
    <mergeCell ref="B3:H3"/>
    <mergeCell ref="B5:I6"/>
    <mergeCell ref="B9:H9"/>
    <mergeCell ref="B15:G15"/>
    <mergeCell ref="B16:D16"/>
    <mergeCell ref="E16:G16"/>
    <mergeCell ref="B25:C25"/>
    <mergeCell ref="E25:F25"/>
    <mergeCell ref="B27:I27"/>
    <mergeCell ref="C28:E28"/>
    <mergeCell ref="F28:G28"/>
  </mergeCells>
  <pageMargins left="0.7" right="0.7" top="0.75" bottom="0.75" header="0.3" footer="0.3"/>
  <pageSetup scale="90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8"/>
  <sheetViews>
    <sheetView topLeftCell="A5" zoomScaleNormal="100" workbookViewId="0">
      <selection activeCell="I9" sqref="I9"/>
    </sheetView>
  </sheetViews>
  <sheetFormatPr baseColWidth="10" defaultRowHeight="15" x14ac:dyDescent="0.25"/>
  <cols>
    <col min="1" max="1" width="4.28515625" customWidth="1"/>
    <col min="2" max="2" width="7.140625" customWidth="1"/>
    <col min="3" max="3" width="9.5703125" customWidth="1"/>
    <col min="4" max="4" width="10" customWidth="1"/>
    <col min="5" max="5" width="8.28515625" customWidth="1"/>
    <col min="6" max="6" width="10" customWidth="1"/>
    <col min="7" max="7" width="9.42578125" customWidth="1"/>
    <col min="8" max="8" width="16.5703125" customWidth="1"/>
    <col min="9" max="9" width="17.85546875" customWidth="1"/>
    <col min="10" max="10" width="14.28515625" customWidth="1"/>
    <col min="11" max="11" width="15.28515625" bestFit="1" customWidth="1"/>
    <col min="14" max="14" width="15.140625" bestFit="1" customWidth="1"/>
  </cols>
  <sheetData>
    <row r="1" spans="2:14" x14ac:dyDescent="0.25">
      <c r="B1" s="3" t="s">
        <v>0</v>
      </c>
      <c r="C1" s="3"/>
      <c r="D1" s="3"/>
      <c r="E1" s="3"/>
      <c r="F1" s="3"/>
      <c r="G1" s="3"/>
      <c r="H1" s="3"/>
    </row>
    <row r="3" spans="2:14" x14ac:dyDescent="0.25">
      <c r="B3" s="111" t="s">
        <v>1</v>
      </c>
      <c r="C3" s="111"/>
      <c r="D3" s="111"/>
      <c r="E3" s="111"/>
      <c r="F3" s="111"/>
      <c r="G3" s="111"/>
      <c r="H3" s="111"/>
    </row>
    <row r="5" spans="2:14" ht="15" customHeight="1" x14ac:dyDescent="0.25">
      <c r="B5" s="115" t="s">
        <v>123</v>
      </c>
      <c r="C5" s="115"/>
      <c r="D5" s="115"/>
      <c r="E5" s="115"/>
      <c r="F5" s="115"/>
      <c r="G5" s="115"/>
      <c r="H5" s="115"/>
      <c r="I5" s="115"/>
    </row>
    <row r="6" spans="2:14" ht="12" customHeight="1" x14ac:dyDescent="0.25">
      <c r="B6" s="115"/>
      <c r="C6" s="115"/>
      <c r="D6" s="115"/>
      <c r="E6" s="115"/>
      <c r="F6" s="115"/>
      <c r="G6" s="115"/>
      <c r="H6" s="115"/>
      <c r="I6" s="115"/>
    </row>
    <row r="8" spans="2:14" ht="15.75" thickBot="1" x14ac:dyDescent="0.3"/>
    <row r="9" spans="2:14" ht="16.5" thickTop="1" thickBot="1" x14ac:dyDescent="0.3">
      <c r="B9" s="113" t="s">
        <v>124</v>
      </c>
      <c r="C9" s="113"/>
      <c r="D9" s="113"/>
      <c r="E9" s="113"/>
      <c r="F9" s="113"/>
      <c r="G9" s="113"/>
      <c r="H9" s="114"/>
      <c r="I9" s="2">
        <v>33</v>
      </c>
    </row>
    <row r="10" spans="2:14" ht="16.5" thickTop="1" thickBot="1" x14ac:dyDescent="0.3">
      <c r="B10" s="1" t="s">
        <v>63</v>
      </c>
      <c r="C10" s="1"/>
      <c r="D10" s="1"/>
      <c r="E10" s="1"/>
      <c r="F10" s="1"/>
      <c r="G10" s="1"/>
      <c r="I10" s="2">
        <v>115500</v>
      </c>
      <c r="J10" s="35"/>
      <c r="N10" s="34"/>
    </row>
    <row r="11" spans="2:14" ht="16.5" thickTop="1" thickBot="1" x14ac:dyDescent="0.3">
      <c r="B11" s="1" t="s">
        <v>4</v>
      </c>
      <c r="C11" s="1"/>
      <c r="D11" s="1"/>
      <c r="E11" s="1"/>
      <c r="F11" s="1"/>
      <c r="G11" s="1"/>
      <c r="I11" s="2">
        <v>0</v>
      </c>
    </row>
    <row r="12" spans="2:14" ht="16.5" thickTop="1" thickBot="1" x14ac:dyDescent="0.3">
      <c r="B12" s="1" t="s">
        <v>5</v>
      </c>
      <c r="C12" s="1"/>
      <c r="D12" s="1"/>
      <c r="E12" s="1"/>
      <c r="F12" s="1"/>
      <c r="G12" s="1"/>
      <c r="I12" s="2">
        <v>0</v>
      </c>
    </row>
    <row r="13" spans="2:14" ht="16.5" thickTop="1" thickBot="1" x14ac:dyDescent="0.3">
      <c r="B13" s="1" t="s">
        <v>6</v>
      </c>
      <c r="C13" s="1"/>
      <c r="D13" s="1"/>
      <c r="E13" s="1"/>
      <c r="F13" s="1"/>
      <c r="G13" s="1"/>
      <c r="I13" s="2">
        <f>(I9+I10)-(I11+I12)</f>
        <v>115533</v>
      </c>
    </row>
    <row r="14" spans="2:14" ht="15.75" thickTop="1" x14ac:dyDescent="0.25">
      <c r="B14" s="1"/>
      <c r="C14" s="1"/>
      <c r="D14" s="1"/>
      <c r="E14" s="1"/>
      <c r="F14" s="1"/>
      <c r="G14" s="1"/>
      <c r="H14" s="1"/>
    </row>
    <row r="15" spans="2:14" ht="15.75" thickBot="1" x14ac:dyDescent="0.3">
      <c r="B15" s="126" t="s">
        <v>7</v>
      </c>
      <c r="C15" s="126"/>
      <c r="D15" s="126"/>
      <c r="E15" s="126"/>
      <c r="F15" s="126"/>
      <c r="G15" s="126"/>
      <c r="H15" s="1"/>
    </row>
    <row r="16" spans="2:14" ht="16.5" thickTop="1" thickBot="1" x14ac:dyDescent="0.3">
      <c r="B16" s="127" t="s">
        <v>8</v>
      </c>
      <c r="C16" s="128"/>
      <c r="D16" s="128"/>
      <c r="E16" s="128" t="s">
        <v>9</v>
      </c>
      <c r="F16" s="128"/>
      <c r="G16" s="129"/>
      <c r="H16" s="1"/>
    </row>
    <row r="17" spans="2:9" ht="15.75" thickTop="1" x14ac:dyDescent="0.25">
      <c r="B17" s="6" t="s">
        <v>10</v>
      </c>
      <c r="C17" s="7" t="s">
        <v>11</v>
      </c>
      <c r="D17" s="7" t="s">
        <v>12</v>
      </c>
      <c r="E17" s="7" t="s">
        <v>10</v>
      </c>
      <c r="F17" s="7" t="s">
        <v>11</v>
      </c>
      <c r="G17" s="8" t="s">
        <v>13</v>
      </c>
      <c r="H17" s="1"/>
    </row>
    <row r="18" spans="2:9" x14ac:dyDescent="0.25">
      <c r="B18" s="4">
        <v>50</v>
      </c>
      <c r="C18" s="5">
        <v>1</v>
      </c>
      <c r="D18" s="23">
        <f>C18*B18</f>
        <v>50</v>
      </c>
      <c r="E18" s="5">
        <v>1000</v>
      </c>
      <c r="F18" s="5">
        <v>0</v>
      </c>
      <c r="G18" s="22">
        <f t="shared" ref="G18:G23" si="0">+E18*F18</f>
        <v>0</v>
      </c>
      <c r="H18" s="1"/>
    </row>
    <row r="19" spans="2:9" x14ac:dyDescent="0.25">
      <c r="B19" s="4">
        <v>100</v>
      </c>
      <c r="C19" s="5">
        <v>3</v>
      </c>
      <c r="D19" s="23">
        <f>+B19*C19</f>
        <v>300</v>
      </c>
      <c r="E19" s="5">
        <v>2000</v>
      </c>
      <c r="F19" s="5">
        <v>0</v>
      </c>
      <c r="G19" s="22">
        <f t="shared" si="0"/>
        <v>0</v>
      </c>
      <c r="H19" s="1"/>
    </row>
    <row r="20" spans="2:9" x14ac:dyDescent="0.25">
      <c r="B20" s="4">
        <v>200</v>
      </c>
      <c r="C20" s="5">
        <v>1</v>
      </c>
      <c r="D20" s="23">
        <f>+B20*C20</f>
        <v>200</v>
      </c>
      <c r="E20" s="5">
        <v>5000</v>
      </c>
      <c r="F20" s="5">
        <v>1</v>
      </c>
      <c r="G20" s="22">
        <f t="shared" si="0"/>
        <v>5000</v>
      </c>
      <c r="H20" s="1"/>
    </row>
    <row r="21" spans="2:9" x14ac:dyDescent="0.25">
      <c r="B21" s="4">
        <v>500</v>
      </c>
      <c r="C21" s="5">
        <v>0</v>
      </c>
      <c r="D21" s="23">
        <f>+B21*C21</f>
        <v>0</v>
      </c>
      <c r="E21" s="5">
        <v>10000</v>
      </c>
      <c r="F21" s="5">
        <v>1</v>
      </c>
      <c r="G21" s="22">
        <f t="shared" si="0"/>
        <v>10000</v>
      </c>
      <c r="H21" s="1"/>
    </row>
    <row r="22" spans="2:9" x14ac:dyDescent="0.25">
      <c r="B22" s="4">
        <v>1000</v>
      </c>
      <c r="C22" s="5">
        <v>0</v>
      </c>
      <c r="D22" s="23">
        <f>+B22*C22</f>
        <v>0</v>
      </c>
      <c r="E22" s="5">
        <v>20000</v>
      </c>
      <c r="F22" s="5">
        <v>0</v>
      </c>
      <c r="G22" s="22">
        <f t="shared" si="0"/>
        <v>0</v>
      </c>
      <c r="H22" s="1"/>
    </row>
    <row r="23" spans="2:9" x14ac:dyDescent="0.25">
      <c r="B23" s="4"/>
      <c r="C23" s="5"/>
      <c r="D23" s="23"/>
      <c r="E23" s="5">
        <v>50000</v>
      </c>
      <c r="F23" s="5">
        <v>2</v>
      </c>
      <c r="G23" s="22">
        <f t="shared" si="0"/>
        <v>100000</v>
      </c>
      <c r="H23" s="1"/>
      <c r="I23" s="56"/>
    </row>
    <row r="24" spans="2:9" ht="15.75" thickBot="1" x14ac:dyDescent="0.3">
      <c r="B24" s="28"/>
      <c r="C24" s="29"/>
      <c r="D24" s="30"/>
      <c r="E24" s="29">
        <v>100000</v>
      </c>
      <c r="F24" s="29">
        <v>0</v>
      </c>
      <c r="G24" s="31">
        <f>F24*E24</f>
        <v>0</v>
      </c>
      <c r="H24" s="1"/>
    </row>
    <row r="25" spans="2:9" ht="26.25" thickTop="1" thickBot="1" x14ac:dyDescent="0.3">
      <c r="B25" s="130" t="s">
        <v>14</v>
      </c>
      <c r="C25" s="131"/>
      <c r="D25" s="26">
        <f>SUM(D18:D23)</f>
        <v>550</v>
      </c>
      <c r="E25" s="131" t="s">
        <v>15</v>
      </c>
      <c r="F25" s="131"/>
      <c r="G25" s="27">
        <f>SUM(G18:G24)</f>
        <v>115000</v>
      </c>
      <c r="H25" s="57" t="s">
        <v>119</v>
      </c>
      <c r="I25" s="24">
        <f>+D25+G25</f>
        <v>115550</v>
      </c>
    </row>
    <row r="26" spans="2:9" ht="15.75" thickTop="1" x14ac:dyDescent="0.25">
      <c r="B26" s="1"/>
      <c r="C26" s="1"/>
      <c r="D26" s="1"/>
      <c r="E26" s="1"/>
      <c r="F26" s="1"/>
      <c r="G26" s="1"/>
      <c r="H26" s="1"/>
    </row>
    <row r="27" spans="2:9" ht="15.75" thickBot="1" x14ac:dyDescent="0.3">
      <c r="B27" s="132" t="s">
        <v>17</v>
      </c>
      <c r="C27" s="132"/>
      <c r="D27" s="132"/>
      <c r="E27" s="132"/>
      <c r="F27" s="132"/>
      <c r="G27" s="132"/>
      <c r="H27" s="132"/>
      <c r="I27" s="132"/>
    </row>
    <row r="28" spans="2:9" ht="15.75" thickTop="1" x14ac:dyDescent="0.25">
      <c r="B28" s="15" t="s">
        <v>18</v>
      </c>
      <c r="C28" s="133" t="s">
        <v>19</v>
      </c>
      <c r="D28" s="134"/>
      <c r="E28" s="135"/>
      <c r="F28" s="133" t="s">
        <v>20</v>
      </c>
      <c r="G28" s="135"/>
      <c r="H28" s="16" t="s">
        <v>21</v>
      </c>
      <c r="I28" s="17" t="s">
        <v>10</v>
      </c>
    </row>
    <row r="29" spans="2:9" x14ac:dyDescent="0.25">
      <c r="B29" s="4"/>
      <c r="C29" s="123"/>
      <c r="D29" s="124"/>
      <c r="E29" s="125"/>
      <c r="F29" s="123"/>
      <c r="G29" s="125"/>
      <c r="H29" s="5"/>
      <c r="I29" s="10"/>
    </row>
    <row r="30" spans="2:9" x14ac:dyDescent="0.25">
      <c r="B30" s="4"/>
      <c r="C30" s="123"/>
      <c r="D30" s="124"/>
      <c r="E30" s="125"/>
      <c r="F30" s="123"/>
      <c r="G30" s="125"/>
      <c r="H30" s="5"/>
      <c r="I30" s="10"/>
    </row>
    <row r="31" spans="2:9" x14ac:dyDescent="0.25">
      <c r="B31" s="4"/>
      <c r="C31" s="123"/>
      <c r="D31" s="124"/>
      <c r="E31" s="125"/>
      <c r="F31" s="123"/>
      <c r="G31" s="125"/>
      <c r="H31" s="5"/>
      <c r="I31" s="10"/>
    </row>
    <row r="32" spans="2:9" ht="15.75" thickBot="1" x14ac:dyDescent="0.3">
      <c r="B32" s="11"/>
      <c r="C32" s="116"/>
      <c r="D32" s="117"/>
      <c r="E32" s="118"/>
      <c r="F32" s="116"/>
      <c r="G32" s="118"/>
      <c r="H32" s="12"/>
      <c r="I32" s="20"/>
    </row>
    <row r="33" spans="2:11" ht="16.5" thickTop="1" thickBot="1" x14ac:dyDescent="0.3">
      <c r="B33" s="11"/>
      <c r="C33" s="116"/>
      <c r="D33" s="117"/>
      <c r="E33" s="118"/>
      <c r="F33" s="12" t="s">
        <v>22</v>
      </c>
      <c r="G33" s="12"/>
      <c r="H33" s="18"/>
      <c r="I33" s="9"/>
    </row>
    <row r="34" spans="2:11" ht="16.5" thickTop="1" thickBot="1" x14ac:dyDescent="0.3">
      <c r="B34" s="13"/>
      <c r="C34" s="119"/>
      <c r="D34" s="120"/>
      <c r="E34" s="121"/>
      <c r="F34" s="14" t="s">
        <v>23</v>
      </c>
      <c r="G34" s="14"/>
      <c r="H34" s="19"/>
      <c r="I34" s="21"/>
    </row>
    <row r="35" spans="2:11" ht="16.5" thickTop="1" thickBot="1" x14ac:dyDescent="0.3"/>
    <row r="36" spans="2:11" ht="16.5" thickTop="1" thickBot="1" x14ac:dyDescent="0.3">
      <c r="D36" s="3" t="s">
        <v>24</v>
      </c>
      <c r="E36" s="3"/>
      <c r="F36" s="3"/>
      <c r="G36" s="3"/>
      <c r="H36" s="3"/>
      <c r="I36" s="24">
        <f>+I25+I34</f>
        <v>115550</v>
      </c>
    </row>
    <row r="37" spans="2:11" ht="16.5" thickTop="1" thickBot="1" x14ac:dyDescent="0.3">
      <c r="D37" s="3"/>
      <c r="E37" s="3" t="s">
        <v>25</v>
      </c>
      <c r="F37" s="3"/>
      <c r="G37" s="3"/>
      <c r="H37" s="3"/>
      <c r="I37" s="24">
        <f>+I13</f>
        <v>115533</v>
      </c>
    </row>
    <row r="38" spans="2:11" ht="16.5" thickTop="1" thickBot="1" x14ac:dyDescent="0.3">
      <c r="D38" s="3"/>
      <c r="E38" s="3"/>
      <c r="F38" s="3" t="s">
        <v>26</v>
      </c>
      <c r="G38" s="3"/>
      <c r="H38" s="3"/>
      <c r="I38" s="24">
        <f>+I36-I37</f>
        <v>17</v>
      </c>
    </row>
    <row r="39" spans="2:11" ht="15.75" thickTop="1" x14ac:dyDescent="0.25">
      <c r="K39" s="25"/>
    </row>
    <row r="40" spans="2:11" x14ac:dyDescent="0.25">
      <c r="B40" s="115" t="s">
        <v>125</v>
      </c>
      <c r="C40" s="115"/>
      <c r="D40" s="115"/>
      <c r="E40" s="115"/>
      <c r="F40" s="115"/>
      <c r="G40" s="115"/>
      <c r="H40" s="115"/>
      <c r="I40" s="115"/>
    </row>
    <row r="41" spans="2:11" x14ac:dyDescent="0.25">
      <c r="B41" s="115"/>
      <c r="C41" s="115"/>
      <c r="D41" s="115"/>
      <c r="E41" s="115"/>
      <c r="F41" s="115"/>
      <c r="G41" s="115"/>
      <c r="H41" s="115"/>
      <c r="I41" s="115"/>
    </row>
    <row r="42" spans="2:11" x14ac:dyDescent="0.25">
      <c r="B42" s="58"/>
      <c r="C42" s="58"/>
      <c r="D42" s="58"/>
      <c r="E42" s="58"/>
      <c r="F42" s="58"/>
      <c r="G42" s="58"/>
      <c r="H42" s="58"/>
      <c r="I42" s="58"/>
    </row>
    <row r="44" spans="2:11" x14ac:dyDescent="0.25">
      <c r="B44" t="s">
        <v>33</v>
      </c>
      <c r="H44" t="s">
        <v>33</v>
      </c>
    </row>
    <row r="45" spans="2:11" x14ac:dyDescent="0.25">
      <c r="B45" s="111" t="s">
        <v>29</v>
      </c>
      <c r="C45" s="111"/>
      <c r="D45" s="111"/>
      <c r="H45" s="111" t="s">
        <v>39</v>
      </c>
      <c r="I45" s="111"/>
    </row>
    <row r="46" spans="2:11" x14ac:dyDescent="0.25">
      <c r="B46" s="112"/>
      <c r="C46" s="112"/>
      <c r="D46" s="112"/>
      <c r="H46" s="122" t="s">
        <v>69</v>
      </c>
      <c r="I46" s="122"/>
    </row>
    <row r="47" spans="2:11" x14ac:dyDescent="0.25">
      <c r="E47" s="137" t="s">
        <v>31</v>
      </c>
      <c r="F47" s="137"/>
      <c r="G47" s="137"/>
    </row>
    <row r="48" spans="2:11" x14ac:dyDescent="0.25">
      <c r="E48" s="112" t="s">
        <v>32</v>
      </c>
      <c r="F48" s="112"/>
      <c r="G48" s="112"/>
    </row>
  </sheetData>
  <mergeCells count="28">
    <mergeCell ref="C29:E29"/>
    <mergeCell ref="F29:G29"/>
    <mergeCell ref="B3:H3"/>
    <mergeCell ref="B5:I6"/>
    <mergeCell ref="B9:H9"/>
    <mergeCell ref="B15:G15"/>
    <mergeCell ref="B16:D16"/>
    <mergeCell ref="E16:G16"/>
    <mergeCell ref="B25:C25"/>
    <mergeCell ref="E25:F25"/>
    <mergeCell ref="B27:I27"/>
    <mergeCell ref="C28:E28"/>
    <mergeCell ref="F28:G28"/>
    <mergeCell ref="C30:E30"/>
    <mergeCell ref="F30:G30"/>
    <mergeCell ref="C31:E31"/>
    <mergeCell ref="F31:G31"/>
    <mergeCell ref="C32:E32"/>
    <mergeCell ref="F32:G32"/>
    <mergeCell ref="E47:G47"/>
    <mergeCell ref="E48:G48"/>
    <mergeCell ref="C33:E33"/>
    <mergeCell ref="C34:E34"/>
    <mergeCell ref="B40:I41"/>
    <mergeCell ref="B45:D45"/>
    <mergeCell ref="H45:I45"/>
    <mergeCell ref="B46:D46"/>
    <mergeCell ref="H46:I46"/>
  </mergeCells>
  <pageMargins left="0.7" right="0.7" top="0.75" bottom="0.75" header="0.3" footer="0.3"/>
  <pageSetup scale="90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8"/>
  <sheetViews>
    <sheetView zoomScaleNormal="100" workbookViewId="0">
      <selection activeCell="B48" sqref="B1:I48"/>
    </sheetView>
  </sheetViews>
  <sheetFormatPr baseColWidth="10" defaultRowHeight="15" x14ac:dyDescent="0.25"/>
  <cols>
    <col min="1" max="1" width="4.28515625" customWidth="1"/>
    <col min="2" max="2" width="7.140625" customWidth="1"/>
    <col min="3" max="3" width="9.5703125" customWidth="1"/>
    <col min="4" max="4" width="10" customWidth="1"/>
    <col min="5" max="5" width="8.28515625" customWidth="1"/>
    <col min="6" max="6" width="10" customWidth="1"/>
    <col min="7" max="7" width="9.42578125" customWidth="1"/>
    <col min="8" max="8" width="16.5703125" customWidth="1"/>
    <col min="9" max="9" width="17.85546875" customWidth="1"/>
    <col min="10" max="10" width="14.28515625" customWidth="1"/>
    <col min="11" max="11" width="15.28515625" bestFit="1" customWidth="1"/>
    <col min="14" max="14" width="15.140625" bestFit="1" customWidth="1"/>
  </cols>
  <sheetData>
    <row r="1" spans="2:14" x14ac:dyDescent="0.25">
      <c r="B1" s="3" t="s">
        <v>0</v>
      </c>
      <c r="C1" s="3"/>
      <c r="D1" s="3"/>
      <c r="E1" s="3"/>
      <c r="F1" s="3"/>
      <c r="G1" s="3"/>
      <c r="H1" s="3"/>
    </row>
    <row r="3" spans="2:14" x14ac:dyDescent="0.25">
      <c r="B3" s="111" t="s">
        <v>1</v>
      </c>
      <c r="C3" s="111"/>
      <c r="D3" s="111"/>
      <c r="E3" s="111"/>
      <c r="F3" s="111"/>
      <c r="G3" s="111"/>
      <c r="H3" s="111"/>
    </row>
    <row r="5" spans="2:14" ht="15" customHeight="1" x14ac:dyDescent="0.25">
      <c r="B5" s="115" t="s">
        <v>127</v>
      </c>
      <c r="C5" s="115"/>
      <c r="D5" s="115"/>
      <c r="E5" s="115"/>
      <c r="F5" s="115"/>
      <c r="G5" s="115"/>
      <c r="H5" s="115"/>
      <c r="I5" s="115"/>
    </row>
    <row r="6" spans="2:14" ht="12" customHeight="1" x14ac:dyDescent="0.25">
      <c r="B6" s="115"/>
      <c r="C6" s="115"/>
      <c r="D6" s="115"/>
      <c r="E6" s="115"/>
      <c r="F6" s="115"/>
      <c r="G6" s="115"/>
      <c r="H6" s="115"/>
      <c r="I6" s="115"/>
    </row>
    <row r="8" spans="2:14" ht="15.75" thickBot="1" x14ac:dyDescent="0.3"/>
    <row r="9" spans="2:14" ht="16.5" thickTop="1" thickBot="1" x14ac:dyDescent="0.3">
      <c r="B9" s="113" t="s">
        <v>126</v>
      </c>
      <c r="C9" s="113"/>
      <c r="D9" s="113"/>
      <c r="E9" s="113"/>
      <c r="F9" s="113"/>
      <c r="G9" s="113"/>
      <c r="H9" s="114"/>
      <c r="I9" s="2">
        <v>0</v>
      </c>
    </row>
    <row r="10" spans="2:14" ht="16.5" thickTop="1" thickBot="1" x14ac:dyDescent="0.3">
      <c r="B10" s="1" t="s">
        <v>63</v>
      </c>
      <c r="C10" s="1"/>
      <c r="D10" s="1"/>
      <c r="E10" s="1"/>
      <c r="F10" s="1"/>
      <c r="G10" s="1"/>
      <c r="I10" s="2">
        <v>2074600</v>
      </c>
      <c r="J10" s="35"/>
      <c r="N10" s="34"/>
    </row>
    <row r="11" spans="2:14" ht="16.5" thickTop="1" thickBot="1" x14ac:dyDescent="0.3">
      <c r="B11" s="1" t="s">
        <v>4</v>
      </c>
      <c r="C11" s="1"/>
      <c r="D11" s="1"/>
      <c r="E11" s="1"/>
      <c r="F11" s="1"/>
      <c r="G11" s="1"/>
      <c r="I11" s="2">
        <v>249232</v>
      </c>
    </row>
    <row r="12" spans="2:14" ht="16.5" thickTop="1" thickBot="1" x14ac:dyDescent="0.3">
      <c r="B12" s="1" t="s">
        <v>5</v>
      </c>
      <c r="C12" s="1"/>
      <c r="D12" s="1"/>
      <c r="E12" s="1"/>
      <c r="F12" s="1"/>
      <c r="G12" s="1"/>
      <c r="I12" s="2">
        <v>1825368</v>
      </c>
    </row>
    <row r="13" spans="2:14" ht="16.5" thickTop="1" thickBot="1" x14ac:dyDescent="0.3">
      <c r="B13" s="1" t="s">
        <v>6</v>
      </c>
      <c r="C13" s="1"/>
      <c r="D13" s="1"/>
      <c r="E13" s="1"/>
      <c r="F13" s="1"/>
      <c r="G13" s="1"/>
      <c r="I13" s="2">
        <f>(I9+I10)-(I11+I12)</f>
        <v>0</v>
      </c>
    </row>
    <row r="14" spans="2:14" ht="15.75" thickTop="1" x14ac:dyDescent="0.25">
      <c r="B14" s="1"/>
      <c r="C14" s="1"/>
      <c r="D14" s="1"/>
      <c r="E14" s="1"/>
      <c r="F14" s="1"/>
      <c r="G14" s="1"/>
      <c r="H14" s="1"/>
    </row>
    <row r="15" spans="2:14" ht="15.75" thickBot="1" x14ac:dyDescent="0.3">
      <c r="B15" s="126" t="s">
        <v>7</v>
      </c>
      <c r="C15" s="126"/>
      <c r="D15" s="126"/>
      <c r="E15" s="126"/>
      <c r="F15" s="126"/>
      <c r="G15" s="126"/>
      <c r="H15" s="1"/>
    </row>
    <row r="16" spans="2:14" ht="16.5" thickTop="1" thickBot="1" x14ac:dyDescent="0.3">
      <c r="B16" s="127" t="s">
        <v>8</v>
      </c>
      <c r="C16" s="128"/>
      <c r="D16" s="128"/>
      <c r="E16" s="128" t="s">
        <v>9</v>
      </c>
      <c r="F16" s="128"/>
      <c r="G16" s="129"/>
      <c r="H16" s="1"/>
    </row>
    <row r="17" spans="2:9" ht="15.75" thickTop="1" x14ac:dyDescent="0.25">
      <c r="B17" s="6" t="s">
        <v>10</v>
      </c>
      <c r="C17" s="7" t="s">
        <v>11</v>
      </c>
      <c r="D17" s="7" t="s">
        <v>12</v>
      </c>
      <c r="E17" s="7" t="s">
        <v>10</v>
      </c>
      <c r="F17" s="7" t="s">
        <v>11</v>
      </c>
      <c r="G17" s="8" t="s">
        <v>13</v>
      </c>
      <c r="H17" s="1"/>
    </row>
    <row r="18" spans="2:9" x14ac:dyDescent="0.25">
      <c r="B18" s="4">
        <v>50</v>
      </c>
      <c r="C18" s="5">
        <v>0</v>
      </c>
      <c r="D18" s="23">
        <f>C18*B18</f>
        <v>0</v>
      </c>
      <c r="E18" s="5">
        <v>1000</v>
      </c>
      <c r="F18" s="5">
        <v>0</v>
      </c>
      <c r="G18" s="22">
        <f t="shared" ref="G18:G23" si="0">+E18*F18</f>
        <v>0</v>
      </c>
      <c r="H18" s="1"/>
    </row>
    <row r="19" spans="2:9" x14ac:dyDescent="0.25">
      <c r="B19" s="4">
        <v>100</v>
      </c>
      <c r="C19" s="5">
        <v>0</v>
      </c>
      <c r="D19" s="23">
        <f>+B19*C19</f>
        <v>0</v>
      </c>
      <c r="E19" s="5">
        <v>2000</v>
      </c>
      <c r="F19" s="5">
        <v>0</v>
      </c>
      <c r="G19" s="22">
        <f t="shared" si="0"/>
        <v>0</v>
      </c>
      <c r="H19" s="1"/>
    </row>
    <row r="20" spans="2:9" x14ac:dyDescent="0.25">
      <c r="B20" s="4">
        <v>200</v>
      </c>
      <c r="C20" s="5">
        <v>0</v>
      </c>
      <c r="D20" s="23">
        <f>+B20*C20</f>
        <v>0</v>
      </c>
      <c r="E20" s="5">
        <v>5000</v>
      </c>
      <c r="F20" s="5">
        <v>0</v>
      </c>
      <c r="G20" s="22">
        <f t="shared" si="0"/>
        <v>0</v>
      </c>
      <c r="H20" s="1"/>
    </row>
    <row r="21" spans="2:9" x14ac:dyDescent="0.25">
      <c r="B21" s="4">
        <v>500</v>
      </c>
      <c r="C21" s="5">
        <v>0</v>
      </c>
      <c r="D21" s="23">
        <f>+B21*C21</f>
        <v>0</v>
      </c>
      <c r="E21" s="5">
        <v>10000</v>
      </c>
      <c r="F21" s="5">
        <v>0</v>
      </c>
      <c r="G21" s="22">
        <f t="shared" si="0"/>
        <v>0</v>
      </c>
      <c r="H21" s="1"/>
    </row>
    <row r="22" spans="2:9" x14ac:dyDescent="0.25">
      <c r="B22" s="4">
        <v>1000</v>
      </c>
      <c r="C22" s="5">
        <v>0</v>
      </c>
      <c r="D22" s="23">
        <f>+B22*C22</f>
        <v>0</v>
      </c>
      <c r="E22" s="5">
        <v>20000</v>
      </c>
      <c r="F22" s="5">
        <v>0</v>
      </c>
      <c r="G22" s="22">
        <f t="shared" si="0"/>
        <v>0</v>
      </c>
      <c r="H22" s="1"/>
    </row>
    <row r="23" spans="2:9" x14ac:dyDescent="0.25">
      <c r="B23" s="4"/>
      <c r="C23" s="5"/>
      <c r="D23" s="23"/>
      <c r="E23" s="5">
        <v>50000</v>
      </c>
      <c r="F23" s="5">
        <v>0</v>
      </c>
      <c r="G23" s="22">
        <f t="shared" si="0"/>
        <v>0</v>
      </c>
      <c r="H23" s="1"/>
      <c r="I23" s="56"/>
    </row>
    <row r="24" spans="2:9" ht="15.75" thickBot="1" x14ac:dyDescent="0.3">
      <c r="B24" s="28"/>
      <c r="C24" s="29"/>
      <c r="D24" s="30"/>
      <c r="E24" s="29">
        <v>100000</v>
      </c>
      <c r="F24" s="29">
        <v>0</v>
      </c>
      <c r="G24" s="31">
        <f>F24*E24</f>
        <v>0</v>
      </c>
      <c r="H24" s="1"/>
    </row>
    <row r="25" spans="2:9" ht="26.25" thickTop="1" thickBot="1" x14ac:dyDescent="0.3">
      <c r="B25" s="130" t="s">
        <v>14</v>
      </c>
      <c r="C25" s="131"/>
      <c r="D25" s="26">
        <f>SUM(D18:D23)</f>
        <v>0</v>
      </c>
      <c r="E25" s="131" t="s">
        <v>15</v>
      </c>
      <c r="F25" s="131"/>
      <c r="G25" s="27">
        <f>SUM(G18:G24)</f>
        <v>0</v>
      </c>
      <c r="H25" s="57" t="s">
        <v>119</v>
      </c>
      <c r="I25" s="24">
        <f>+D25+G25</f>
        <v>0</v>
      </c>
    </row>
    <row r="26" spans="2:9" ht="15.75" thickTop="1" x14ac:dyDescent="0.25">
      <c r="B26" s="1"/>
      <c r="C26" s="1"/>
      <c r="D26" s="1"/>
      <c r="E26" s="1"/>
      <c r="F26" s="1"/>
      <c r="G26" s="1"/>
      <c r="H26" s="1"/>
    </row>
    <row r="27" spans="2:9" ht="15.75" thickBot="1" x14ac:dyDescent="0.3">
      <c r="B27" s="132" t="s">
        <v>17</v>
      </c>
      <c r="C27" s="132"/>
      <c r="D27" s="132"/>
      <c r="E27" s="132"/>
      <c r="F27" s="132"/>
      <c r="G27" s="132"/>
      <c r="H27" s="132"/>
      <c r="I27" s="132"/>
    </row>
    <row r="28" spans="2:9" ht="15.75" thickTop="1" x14ac:dyDescent="0.25">
      <c r="B28" s="15" t="s">
        <v>18</v>
      </c>
      <c r="C28" s="133" t="s">
        <v>19</v>
      </c>
      <c r="D28" s="134"/>
      <c r="E28" s="135"/>
      <c r="F28" s="133" t="s">
        <v>20</v>
      </c>
      <c r="G28" s="135"/>
      <c r="H28" s="16" t="s">
        <v>21</v>
      </c>
      <c r="I28" s="17" t="s">
        <v>10</v>
      </c>
    </row>
    <row r="29" spans="2:9" x14ac:dyDescent="0.25">
      <c r="B29" s="4"/>
      <c r="C29" s="123"/>
      <c r="D29" s="124"/>
      <c r="E29" s="125"/>
      <c r="F29" s="123"/>
      <c r="G29" s="125"/>
      <c r="H29" s="5"/>
      <c r="I29" s="10"/>
    </row>
    <row r="30" spans="2:9" x14ac:dyDescent="0.25">
      <c r="B30" s="4"/>
      <c r="C30" s="123"/>
      <c r="D30" s="124"/>
      <c r="E30" s="125"/>
      <c r="F30" s="123"/>
      <c r="G30" s="125"/>
      <c r="H30" s="5"/>
      <c r="I30" s="10"/>
    </row>
    <row r="31" spans="2:9" x14ac:dyDescent="0.25">
      <c r="B31" s="4"/>
      <c r="C31" s="123"/>
      <c r="D31" s="124"/>
      <c r="E31" s="125"/>
      <c r="F31" s="123"/>
      <c r="G31" s="125"/>
      <c r="H31" s="5"/>
      <c r="I31" s="10"/>
    </row>
    <row r="32" spans="2:9" ht="15.75" thickBot="1" x14ac:dyDescent="0.3">
      <c r="B32" s="11"/>
      <c r="C32" s="116"/>
      <c r="D32" s="117"/>
      <c r="E32" s="118"/>
      <c r="F32" s="116"/>
      <c r="G32" s="118"/>
      <c r="H32" s="12"/>
      <c r="I32" s="20"/>
    </row>
    <row r="33" spans="2:11" ht="16.5" thickTop="1" thickBot="1" x14ac:dyDescent="0.3">
      <c r="B33" s="11"/>
      <c r="C33" s="116"/>
      <c r="D33" s="117"/>
      <c r="E33" s="118"/>
      <c r="F33" s="12" t="s">
        <v>22</v>
      </c>
      <c r="G33" s="12"/>
      <c r="H33" s="18"/>
      <c r="I33" s="9"/>
    </row>
    <row r="34" spans="2:11" ht="16.5" thickTop="1" thickBot="1" x14ac:dyDescent="0.3">
      <c r="B34" s="13"/>
      <c r="C34" s="119"/>
      <c r="D34" s="120"/>
      <c r="E34" s="121"/>
      <c r="F34" s="14" t="s">
        <v>23</v>
      </c>
      <c r="G34" s="14"/>
      <c r="H34" s="19"/>
      <c r="I34" s="21"/>
    </row>
    <row r="35" spans="2:11" ht="16.5" thickTop="1" thickBot="1" x14ac:dyDescent="0.3"/>
    <row r="36" spans="2:11" ht="16.5" thickTop="1" thickBot="1" x14ac:dyDescent="0.3">
      <c r="D36" s="3" t="s">
        <v>24</v>
      </c>
      <c r="E36" s="3"/>
      <c r="F36" s="3"/>
      <c r="G36" s="3"/>
      <c r="H36" s="3"/>
      <c r="I36" s="24">
        <f>+I25+I34</f>
        <v>0</v>
      </c>
    </row>
    <row r="37" spans="2:11" ht="16.5" thickTop="1" thickBot="1" x14ac:dyDescent="0.3">
      <c r="D37" s="3"/>
      <c r="E37" s="3" t="s">
        <v>25</v>
      </c>
      <c r="F37" s="3"/>
      <c r="G37" s="3"/>
      <c r="H37" s="3"/>
      <c r="I37" s="24">
        <f>+I13</f>
        <v>0</v>
      </c>
    </row>
    <row r="38" spans="2:11" ht="16.5" thickTop="1" thickBot="1" x14ac:dyDescent="0.3">
      <c r="D38" s="3"/>
      <c r="E38" s="3"/>
      <c r="F38" s="3" t="s">
        <v>26</v>
      </c>
      <c r="G38" s="3"/>
      <c r="H38" s="3"/>
      <c r="I38" s="24">
        <f>+I36-I37</f>
        <v>0</v>
      </c>
    </row>
    <row r="39" spans="2:11" ht="15.75" thickTop="1" x14ac:dyDescent="0.25">
      <c r="K39" s="25"/>
    </row>
    <row r="40" spans="2:11" x14ac:dyDescent="0.25">
      <c r="B40" s="115" t="s">
        <v>130</v>
      </c>
      <c r="C40" s="115"/>
      <c r="D40" s="115"/>
      <c r="E40" s="115"/>
      <c r="F40" s="115"/>
      <c r="G40" s="115"/>
      <c r="H40" s="115"/>
      <c r="I40" s="115"/>
    </row>
    <row r="41" spans="2:11" x14ac:dyDescent="0.25">
      <c r="B41" s="115"/>
      <c r="C41" s="115"/>
      <c r="D41" s="115"/>
      <c r="E41" s="115"/>
      <c r="F41" s="115"/>
      <c r="G41" s="115"/>
      <c r="H41" s="115"/>
      <c r="I41" s="115"/>
    </row>
    <row r="42" spans="2:11" x14ac:dyDescent="0.25">
      <c r="B42" s="59"/>
      <c r="C42" s="59"/>
      <c r="D42" s="59"/>
      <c r="E42" s="59"/>
      <c r="F42" s="59"/>
      <c r="G42" s="59"/>
      <c r="H42" s="59"/>
      <c r="I42" s="59"/>
    </row>
    <row r="44" spans="2:11" x14ac:dyDescent="0.25">
      <c r="B44" t="s">
        <v>33</v>
      </c>
      <c r="H44" t="s">
        <v>33</v>
      </c>
    </row>
    <row r="45" spans="2:11" x14ac:dyDescent="0.25">
      <c r="B45" s="111" t="s">
        <v>29</v>
      </c>
      <c r="C45" s="111"/>
      <c r="D45" s="111"/>
      <c r="H45" s="111" t="s">
        <v>39</v>
      </c>
      <c r="I45" s="111"/>
    </row>
    <row r="46" spans="2:11" x14ac:dyDescent="0.25">
      <c r="B46" s="112"/>
      <c r="C46" s="112"/>
      <c r="D46" s="112"/>
      <c r="H46" s="122" t="s">
        <v>69</v>
      </c>
      <c r="I46" s="122"/>
    </row>
    <row r="47" spans="2:11" x14ac:dyDescent="0.25">
      <c r="E47" s="137" t="s">
        <v>31</v>
      </c>
      <c r="F47" s="137"/>
      <c r="G47" s="137"/>
    </row>
    <row r="48" spans="2:11" x14ac:dyDescent="0.25">
      <c r="E48" s="112" t="s">
        <v>32</v>
      </c>
      <c r="F48" s="112"/>
      <c r="G48" s="112"/>
    </row>
  </sheetData>
  <mergeCells count="28">
    <mergeCell ref="C29:E29"/>
    <mergeCell ref="F29:G29"/>
    <mergeCell ref="B3:H3"/>
    <mergeCell ref="B5:I6"/>
    <mergeCell ref="B9:H9"/>
    <mergeCell ref="B15:G15"/>
    <mergeCell ref="B16:D16"/>
    <mergeCell ref="E16:G16"/>
    <mergeCell ref="B25:C25"/>
    <mergeCell ref="E25:F25"/>
    <mergeCell ref="B27:I27"/>
    <mergeCell ref="C28:E28"/>
    <mergeCell ref="F28:G28"/>
    <mergeCell ref="C30:E30"/>
    <mergeCell ref="F30:G30"/>
    <mergeCell ref="C31:E31"/>
    <mergeCell ref="F31:G31"/>
    <mergeCell ref="C32:E32"/>
    <mergeCell ref="F32:G32"/>
    <mergeCell ref="E47:G47"/>
    <mergeCell ref="E48:G48"/>
    <mergeCell ref="C33:E33"/>
    <mergeCell ref="C34:E34"/>
    <mergeCell ref="B40:I41"/>
    <mergeCell ref="B45:D45"/>
    <mergeCell ref="H45:I45"/>
    <mergeCell ref="B46:D46"/>
    <mergeCell ref="H46:I46"/>
  </mergeCells>
  <pageMargins left="0.7" right="0.7" top="0.75" bottom="0.75" header="0.3" footer="0.3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6"/>
  <sheetViews>
    <sheetView zoomScaleNormal="100" workbookViewId="0">
      <selection activeCell="L11" sqref="L11"/>
    </sheetView>
  </sheetViews>
  <sheetFormatPr baseColWidth="10" defaultRowHeight="15" x14ac:dyDescent="0.25"/>
  <cols>
    <col min="1" max="1" width="4.28515625" customWidth="1"/>
    <col min="2" max="2" width="7.140625" customWidth="1"/>
    <col min="3" max="3" width="9.5703125" customWidth="1"/>
    <col min="5" max="5" width="8.28515625" customWidth="1"/>
    <col min="6" max="6" width="10" customWidth="1"/>
    <col min="7" max="7" width="12.140625" customWidth="1"/>
    <col min="8" max="8" width="13.140625" customWidth="1"/>
    <col min="9" max="9" width="17" customWidth="1"/>
    <col min="10" max="10" width="11.42578125" customWidth="1"/>
    <col min="11" max="11" width="15.28515625" bestFit="1" customWidth="1"/>
  </cols>
  <sheetData>
    <row r="1" spans="2:9" x14ac:dyDescent="0.25">
      <c r="B1" s="3" t="s">
        <v>0</v>
      </c>
      <c r="C1" s="3"/>
      <c r="D1" s="3"/>
      <c r="E1" s="3"/>
      <c r="F1" s="3"/>
      <c r="G1" s="3"/>
      <c r="H1" s="3"/>
    </row>
    <row r="3" spans="2:9" x14ac:dyDescent="0.25">
      <c r="B3" s="111" t="s">
        <v>38</v>
      </c>
      <c r="C3" s="111"/>
      <c r="D3" s="111"/>
      <c r="E3" s="111"/>
      <c r="F3" s="111"/>
      <c r="G3" s="111"/>
      <c r="H3" s="111"/>
    </row>
    <row r="5" spans="2:9" x14ac:dyDescent="0.25">
      <c r="B5" t="s">
        <v>36</v>
      </c>
    </row>
    <row r="6" spans="2:9" x14ac:dyDescent="0.25">
      <c r="B6" t="s">
        <v>37</v>
      </c>
    </row>
    <row r="8" spans="2:9" ht="15.75" thickBot="1" x14ac:dyDescent="0.3"/>
    <row r="9" spans="2:9" ht="16.5" thickTop="1" thickBot="1" x14ac:dyDescent="0.3">
      <c r="B9" s="1" t="s">
        <v>2</v>
      </c>
      <c r="C9" s="1"/>
      <c r="D9" s="1"/>
      <c r="E9" s="1"/>
      <c r="F9" s="1"/>
      <c r="G9" s="1"/>
      <c r="I9" s="2">
        <v>100000</v>
      </c>
    </row>
    <row r="10" spans="2:9" ht="16.5" thickTop="1" thickBot="1" x14ac:dyDescent="0.3">
      <c r="B10" s="1" t="s">
        <v>3</v>
      </c>
      <c r="C10" s="1"/>
      <c r="D10" s="1"/>
      <c r="E10" s="1"/>
      <c r="F10" s="1"/>
      <c r="G10" s="1"/>
      <c r="I10" s="2">
        <v>0</v>
      </c>
    </row>
    <row r="11" spans="2:9" ht="16.5" thickTop="1" thickBot="1" x14ac:dyDescent="0.3">
      <c r="B11" s="1" t="s">
        <v>4</v>
      </c>
      <c r="C11" s="1"/>
      <c r="D11" s="1"/>
      <c r="E11" s="1"/>
      <c r="F11" s="1"/>
      <c r="G11" s="1"/>
      <c r="I11" s="2">
        <v>0</v>
      </c>
    </row>
    <row r="12" spans="2:9" ht="16.5" thickTop="1" thickBot="1" x14ac:dyDescent="0.3">
      <c r="B12" s="1" t="s">
        <v>5</v>
      </c>
      <c r="C12" s="1"/>
      <c r="D12" s="1"/>
      <c r="E12" s="1"/>
      <c r="F12" s="1"/>
      <c r="G12" s="1"/>
      <c r="I12" s="2">
        <v>0</v>
      </c>
    </row>
    <row r="13" spans="2:9" ht="16.5" thickTop="1" thickBot="1" x14ac:dyDescent="0.3">
      <c r="B13" s="1" t="s">
        <v>6</v>
      </c>
      <c r="C13" s="1"/>
      <c r="D13" s="1"/>
      <c r="E13" s="1"/>
      <c r="F13" s="1"/>
      <c r="G13" s="1"/>
      <c r="I13" s="2">
        <f>+I9+I10-I11-I12</f>
        <v>100000</v>
      </c>
    </row>
    <row r="14" spans="2:9" ht="15.75" thickTop="1" x14ac:dyDescent="0.25">
      <c r="B14" s="1"/>
      <c r="C14" s="1"/>
      <c r="D14" s="1"/>
      <c r="E14" s="1"/>
      <c r="F14" s="1"/>
      <c r="G14" s="1"/>
      <c r="H14" s="1"/>
    </row>
    <row r="15" spans="2:9" ht="15.75" thickBot="1" x14ac:dyDescent="0.3">
      <c r="B15" s="126" t="s">
        <v>7</v>
      </c>
      <c r="C15" s="126"/>
      <c r="D15" s="126"/>
      <c r="E15" s="126"/>
      <c r="F15" s="126"/>
      <c r="G15" s="126"/>
      <c r="H15" s="1"/>
    </row>
    <row r="16" spans="2:9" ht="16.5" thickTop="1" thickBot="1" x14ac:dyDescent="0.3">
      <c r="B16" s="127" t="s">
        <v>8</v>
      </c>
      <c r="C16" s="128"/>
      <c r="D16" s="128"/>
      <c r="E16" s="128" t="s">
        <v>9</v>
      </c>
      <c r="F16" s="128"/>
      <c r="G16" s="129"/>
      <c r="H16" s="1"/>
    </row>
    <row r="17" spans="2:9" ht="15.75" thickTop="1" x14ac:dyDescent="0.25">
      <c r="B17" s="6" t="s">
        <v>10</v>
      </c>
      <c r="C17" s="7" t="s">
        <v>11</v>
      </c>
      <c r="D17" s="7" t="s">
        <v>12</v>
      </c>
      <c r="E17" s="7" t="s">
        <v>10</v>
      </c>
      <c r="F17" s="7" t="s">
        <v>11</v>
      </c>
      <c r="G17" s="8" t="s">
        <v>13</v>
      </c>
      <c r="H17" s="1"/>
    </row>
    <row r="18" spans="2:9" x14ac:dyDescent="0.25">
      <c r="B18" s="4"/>
      <c r="C18" s="5"/>
      <c r="D18" s="23"/>
      <c r="E18" s="5">
        <v>1000</v>
      </c>
      <c r="F18" s="5">
        <v>0</v>
      </c>
      <c r="G18" s="22">
        <f t="shared" ref="G18:G23" si="0">+E18*F18</f>
        <v>0</v>
      </c>
      <c r="H18" s="1"/>
    </row>
    <row r="19" spans="2:9" x14ac:dyDescent="0.25">
      <c r="B19" s="4"/>
      <c r="C19" s="5"/>
      <c r="D19" s="23"/>
      <c r="E19" s="5">
        <v>2000</v>
      </c>
      <c r="F19" s="5">
        <v>25</v>
      </c>
      <c r="G19" s="22">
        <f t="shared" si="0"/>
        <v>50000</v>
      </c>
      <c r="H19" s="1"/>
    </row>
    <row r="20" spans="2:9" x14ac:dyDescent="0.25">
      <c r="B20" s="4"/>
      <c r="C20" s="5"/>
      <c r="D20" s="23"/>
      <c r="E20" s="5">
        <v>5000</v>
      </c>
      <c r="F20" s="5"/>
      <c r="G20" s="22">
        <f t="shared" si="0"/>
        <v>0</v>
      </c>
      <c r="H20" s="1"/>
    </row>
    <row r="21" spans="2:9" x14ac:dyDescent="0.25">
      <c r="B21" s="4"/>
      <c r="C21" s="5"/>
      <c r="D21" s="23"/>
      <c r="E21" s="5">
        <v>10000</v>
      </c>
      <c r="F21" s="5"/>
      <c r="G21" s="22">
        <f t="shared" si="0"/>
        <v>0</v>
      </c>
      <c r="H21" s="1"/>
    </row>
    <row r="22" spans="2:9" x14ac:dyDescent="0.25">
      <c r="B22" s="4"/>
      <c r="C22" s="5"/>
      <c r="D22" s="23"/>
      <c r="E22" s="5">
        <v>20000</v>
      </c>
      <c r="F22" s="5">
        <v>0</v>
      </c>
      <c r="G22" s="22">
        <f t="shared" si="0"/>
        <v>0</v>
      </c>
      <c r="H22" s="1"/>
    </row>
    <row r="23" spans="2:9" ht="15.75" thickBot="1" x14ac:dyDescent="0.3">
      <c r="B23" s="4"/>
      <c r="C23" s="5"/>
      <c r="D23" s="23"/>
      <c r="E23" s="5">
        <v>50000</v>
      </c>
      <c r="F23" s="5">
        <v>1</v>
      </c>
      <c r="G23" s="22">
        <f t="shared" si="0"/>
        <v>50000</v>
      </c>
      <c r="H23" s="1" t="s">
        <v>14</v>
      </c>
    </row>
    <row r="24" spans="2:9" ht="16.5" thickTop="1" thickBot="1" x14ac:dyDescent="0.3">
      <c r="B24" s="130" t="s">
        <v>14</v>
      </c>
      <c r="C24" s="131"/>
      <c r="D24" s="26">
        <f>SUM(D18:D23)</f>
        <v>0</v>
      </c>
      <c r="E24" s="131" t="s">
        <v>15</v>
      </c>
      <c r="F24" s="131"/>
      <c r="G24" s="27">
        <f>SUM(G18:G23)</f>
        <v>100000</v>
      </c>
      <c r="H24" s="1" t="s">
        <v>16</v>
      </c>
      <c r="I24" s="24">
        <f>+D24+G24</f>
        <v>100000</v>
      </c>
    </row>
    <row r="25" spans="2:9" ht="15.75" thickTop="1" x14ac:dyDescent="0.25">
      <c r="B25" s="1"/>
      <c r="C25" s="1"/>
      <c r="D25" s="1"/>
      <c r="E25" s="1"/>
      <c r="F25" s="1"/>
      <c r="G25" s="1"/>
      <c r="H25" s="1"/>
    </row>
    <row r="26" spans="2:9" ht="15.75" thickBot="1" x14ac:dyDescent="0.3">
      <c r="B26" s="132" t="s">
        <v>17</v>
      </c>
      <c r="C26" s="132"/>
      <c r="D26" s="132"/>
      <c r="E26" s="132"/>
      <c r="F26" s="132"/>
      <c r="G26" s="132"/>
      <c r="H26" s="132"/>
      <c r="I26" s="132"/>
    </row>
    <row r="27" spans="2:9" ht="15.75" thickTop="1" x14ac:dyDescent="0.25">
      <c r="B27" s="15" t="s">
        <v>18</v>
      </c>
      <c r="C27" s="133" t="s">
        <v>19</v>
      </c>
      <c r="D27" s="134"/>
      <c r="E27" s="135"/>
      <c r="F27" s="133" t="s">
        <v>20</v>
      </c>
      <c r="G27" s="135"/>
      <c r="H27" s="16" t="s">
        <v>21</v>
      </c>
      <c r="I27" s="17" t="s">
        <v>10</v>
      </c>
    </row>
    <row r="28" spans="2:9" x14ac:dyDescent="0.25">
      <c r="B28" s="4"/>
      <c r="C28" s="123"/>
      <c r="D28" s="124"/>
      <c r="E28" s="125"/>
      <c r="F28" s="123"/>
      <c r="G28" s="125"/>
      <c r="H28" s="5"/>
      <c r="I28" s="10"/>
    </row>
    <row r="29" spans="2:9" x14ac:dyDescent="0.25">
      <c r="B29" s="4"/>
      <c r="C29" s="123"/>
      <c r="D29" s="124"/>
      <c r="E29" s="125"/>
      <c r="F29" s="123"/>
      <c r="G29" s="125"/>
      <c r="H29" s="5"/>
      <c r="I29" s="10"/>
    </row>
    <row r="30" spans="2:9" x14ac:dyDescent="0.25">
      <c r="B30" s="4"/>
      <c r="C30" s="123"/>
      <c r="D30" s="124"/>
      <c r="E30" s="125"/>
      <c r="F30" s="123"/>
      <c r="G30" s="125"/>
      <c r="H30" s="5"/>
      <c r="I30" s="10"/>
    </row>
    <row r="31" spans="2:9" ht="15.75" thickBot="1" x14ac:dyDescent="0.3">
      <c r="B31" s="11"/>
      <c r="C31" s="116"/>
      <c r="D31" s="117"/>
      <c r="E31" s="118"/>
      <c r="F31" s="116"/>
      <c r="G31" s="118"/>
      <c r="H31" s="12"/>
      <c r="I31" s="20"/>
    </row>
    <row r="32" spans="2:9" ht="16.5" thickTop="1" thickBot="1" x14ac:dyDescent="0.3">
      <c r="B32" s="11"/>
      <c r="C32" s="116"/>
      <c r="D32" s="117"/>
      <c r="E32" s="118"/>
      <c r="F32" s="12" t="s">
        <v>22</v>
      </c>
      <c r="G32" s="12"/>
      <c r="H32" s="18"/>
      <c r="I32" s="9"/>
    </row>
    <row r="33" spans="2:11" ht="16.5" thickTop="1" thickBot="1" x14ac:dyDescent="0.3">
      <c r="B33" s="13"/>
      <c r="C33" s="119"/>
      <c r="D33" s="120"/>
      <c r="E33" s="121"/>
      <c r="F33" s="14" t="s">
        <v>23</v>
      </c>
      <c r="G33" s="14"/>
      <c r="H33" s="19"/>
      <c r="I33" s="21"/>
    </row>
    <row r="34" spans="2:11" ht="16.5" thickTop="1" thickBot="1" x14ac:dyDescent="0.3"/>
    <row r="35" spans="2:11" ht="16.5" thickTop="1" thickBot="1" x14ac:dyDescent="0.3">
      <c r="D35" s="3" t="s">
        <v>24</v>
      </c>
      <c r="E35" s="3"/>
      <c r="F35" s="3"/>
      <c r="G35" s="3"/>
      <c r="H35" s="3"/>
      <c r="I35" s="24">
        <f>+I24+I33</f>
        <v>100000</v>
      </c>
    </row>
    <row r="36" spans="2:11" ht="16.5" thickTop="1" thickBot="1" x14ac:dyDescent="0.3">
      <c r="D36" s="3"/>
      <c r="E36" s="3" t="s">
        <v>25</v>
      </c>
      <c r="F36" s="3"/>
      <c r="G36" s="3"/>
      <c r="H36" s="3"/>
      <c r="I36" s="24">
        <f>+I13</f>
        <v>100000</v>
      </c>
    </row>
    <row r="37" spans="2:11" ht="16.5" thickTop="1" thickBot="1" x14ac:dyDescent="0.3">
      <c r="D37" s="3"/>
      <c r="E37" s="3"/>
      <c r="F37" s="3" t="s">
        <v>26</v>
      </c>
      <c r="G37" s="3"/>
      <c r="H37" s="3"/>
      <c r="I37" s="24">
        <f>+I35-I36</f>
        <v>0</v>
      </c>
    </row>
    <row r="38" spans="2:11" ht="15.75" thickTop="1" x14ac:dyDescent="0.25">
      <c r="K38" s="25"/>
    </row>
    <row r="39" spans="2:11" x14ac:dyDescent="0.25">
      <c r="B39" t="s">
        <v>35</v>
      </c>
    </row>
    <row r="41" spans="2:11" x14ac:dyDescent="0.25">
      <c r="B41" t="s">
        <v>33</v>
      </c>
      <c r="H41" t="s">
        <v>33</v>
      </c>
    </row>
    <row r="42" spans="2:11" x14ac:dyDescent="0.25">
      <c r="B42" s="3" t="s">
        <v>27</v>
      </c>
      <c r="H42" s="3" t="s">
        <v>29</v>
      </c>
    </row>
    <row r="43" spans="2:11" x14ac:dyDescent="0.25">
      <c r="B43" t="s">
        <v>28</v>
      </c>
      <c r="H43" t="s">
        <v>30</v>
      </c>
    </row>
    <row r="44" spans="2:11" x14ac:dyDescent="0.25">
      <c r="E44" t="s">
        <v>34</v>
      </c>
    </row>
    <row r="45" spans="2:11" x14ac:dyDescent="0.25">
      <c r="E45" s="3" t="s">
        <v>31</v>
      </c>
    </row>
    <row r="46" spans="2:11" x14ac:dyDescent="0.25">
      <c r="E46" t="s">
        <v>32</v>
      </c>
    </row>
  </sheetData>
  <mergeCells count="19">
    <mergeCell ref="B3:H3"/>
    <mergeCell ref="B15:G15"/>
    <mergeCell ref="B16:D16"/>
    <mergeCell ref="E16:G16"/>
    <mergeCell ref="B24:C24"/>
    <mergeCell ref="E24:F24"/>
    <mergeCell ref="C33:E33"/>
    <mergeCell ref="B26:I26"/>
    <mergeCell ref="C27:E27"/>
    <mergeCell ref="F27:G27"/>
    <mergeCell ref="C28:E28"/>
    <mergeCell ref="F28:G28"/>
    <mergeCell ref="C29:E29"/>
    <mergeCell ref="F29:G29"/>
    <mergeCell ref="C30:E30"/>
    <mergeCell ref="F30:G30"/>
    <mergeCell ref="C31:E31"/>
    <mergeCell ref="F31:G31"/>
    <mergeCell ref="C32:E32"/>
  </mergeCells>
  <pageMargins left="0.25" right="0.25" top="0.75" bottom="0.75" header="0.3" footer="0.3"/>
  <pageSetup scale="90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8"/>
  <sheetViews>
    <sheetView zoomScaleNormal="100" workbookViewId="0">
      <selection activeCell="B1" sqref="B1:I50"/>
    </sheetView>
  </sheetViews>
  <sheetFormatPr baseColWidth="10" defaultRowHeight="15" x14ac:dyDescent="0.25"/>
  <cols>
    <col min="1" max="1" width="4.28515625" customWidth="1"/>
    <col min="2" max="2" width="7.140625" customWidth="1"/>
    <col min="3" max="3" width="9.5703125" customWidth="1"/>
    <col min="4" max="4" width="10" customWidth="1"/>
    <col min="5" max="5" width="8.28515625" customWidth="1"/>
    <col min="6" max="6" width="10" customWidth="1"/>
    <col min="7" max="7" width="9.42578125" customWidth="1"/>
    <col min="8" max="8" width="16.5703125" customWidth="1"/>
    <col min="9" max="9" width="17.85546875" customWidth="1"/>
    <col min="10" max="10" width="14.28515625" customWidth="1"/>
    <col min="11" max="11" width="15.28515625" bestFit="1" customWidth="1"/>
    <col min="14" max="14" width="15.140625" bestFit="1" customWidth="1"/>
  </cols>
  <sheetData>
    <row r="1" spans="2:14" x14ac:dyDescent="0.25">
      <c r="B1" s="3" t="s">
        <v>0</v>
      </c>
      <c r="C1" s="3"/>
      <c r="D1" s="3"/>
      <c r="E1" s="3"/>
      <c r="F1" s="3"/>
      <c r="G1" s="3"/>
      <c r="H1" s="3"/>
    </row>
    <row r="3" spans="2:14" x14ac:dyDescent="0.25">
      <c r="B3" s="111" t="s">
        <v>1</v>
      </c>
      <c r="C3" s="111"/>
      <c r="D3" s="111"/>
      <c r="E3" s="111"/>
      <c r="F3" s="111"/>
      <c r="G3" s="111"/>
      <c r="H3" s="111"/>
    </row>
    <row r="5" spans="2:14" ht="15" customHeight="1" x14ac:dyDescent="0.25">
      <c r="B5" s="115" t="s">
        <v>128</v>
      </c>
      <c r="C5" s="115"/>
      <c r="D5" s="115"/>
      <c r="E5" s="115"/>
      <c r="F5" s="115"/>
      <c r="G5" s="115"/>
      <c r="H5" s="115"/>
      <c r="I5" s="115"/>
    </row>
    <row r="6" spans="2:14" ht="12" customHeight="1" x14ac:dyDescent="0.25">
      <c r="B6" s="115"/>
      <c r="C6" s="115"/>
      <c r="D6" s="115"/>
      <c r="E6" s="115"/>
      <c r="F6" s="115"/>
      <c r="G6" s="115"/>
      <c r="H6" s="115"/>
      <c r="I6" s="115"/>
    </row>
    <row r="8" spans="2:14" ht="15.75" thickBot="1" x14ac:dyDescent="0.3"/>
    <row r="9" spans="2:14" ht="16.5" thickTop="1" thickBot="1" x14ac:dyDescent="0.3">
      <c r="B9" s="113" t="s">
        <v>129</v>
      </c>
      <c r="C9" s="113"/>
      <c r="D9" s="113"/>
      <c r="E9" s="113"/>
      <c r="F9" s="113"/>
      <c r="G9" s="113"/>
      <c r="H9" s="114"/>
      <c r="I9" s="2">
        <v>0</v>
      </c>
    </row>
    <row r="10" spans="2:14" ht="16.5" thickTop="1" thickBot="1" x14ac:dyDescent="0.3">
      <c r="B10" s="1" t="s">
        <v>63</v>
      </c>
      <c r="C10" s="1"/>
      <c r="D10" s="1"/>
      <c r="E10" s="1"/>
      <c r="F10" s="1"/>
      <c r="G10" s="1"/>
      <c r="I10" s="2">
        <v>2074600</v>
      </c>
      <c r="J10" s="35"/>
      <c r="N10" s="34"/>
    </row>
    <row r="11" spans="2:14" ht="16.5" thickTop="1" thickBot="1" x14ac:dyDescent="0.3">
      <c r="B11" s="1" t="s">
        <v>4</v>
      </c>
      <c r="C11" s="1"/>
      <c r="D11" s="1"/>
      <c r="E11" s="1"/>
      <c r="F11" s="1"/>
      <c r="G11" s="1"/>
      <c r="I11" s="2">
        <v>249232</v>
      </c>
    </row>
    <row r="12" spans="2:14" ht="16.5" thickTop="1" thickBot="1" x14ac:dyDescent="0.3">
      <c r="B12" s="1" t="s">
        <v>5</v>
      </c>
      <c r="C12" s="1"/>
      <c r="D12" s="1"/>
      <c r="E12" s="1"/>
      <c r="F12" s="1"/>
      <c r="G12" s="1"/>
      <c r="I12" s="2">
        <v>1825368</v>
      </c>
    </row>
    <row r="13" spans="2:14" ht="16.5" thickTop="1" thickBot="1" x14ac:dyDescent="0.3">
      <c r="B13" s="1" t="s">
        <v>6</v>
      </c>
      <c r="C13" s="1"/>
      <c r="D13" s="1"/>
      <c r="E13" s="1"/>
      <c r="F13" s="1"/>
      <c r="G13" s="1"/>
      <c r="I13" s="2">
        <f>(I9+I10)-(I11+I12)</f>
        <v>0</v>
      </c>
    </row>
    <row r="14" spans="2:14" ht="15.75" thickTop="1" x14ac:dyDescent="0.25">
      <c r="B14" s="1"/>
      <c r="C14" s="1"/>
      <c r="D14" s="1"/>
      <c r="E14" s="1"/>
      <c r="F14" s="1"/>
      <c r="G14" s="1"/>
      <c r="H14" s="1"/>
    </row>
    <row r="15" spans="2:14" ht="15.75" thickBot="1" x14ac:dyDescent="0.3">
      <c r="B15" s="126" t="s">
        <v>7</v>
      </c>
      <c r="C15" s="126"/>
      <c r="D15" s="126"/>
      <c r="E15" s="126"/>
      <c r="F15" s="126"/>
      <c r="G15" s="126"/>
      <c r="H15" s="1"/>
    </row>
    <row r="16" spans="2:14" ht="16.5" thickTop="1" thickBot="1" x14ac:dyDescent="0.3">
      <c r="B16" s="127" t="s">
        <v>8</v>
      </c>
      <c r="C16" s="128"/>
      <c r="D16" s="128"/>
      <c r="E16" s="128" t="s">
        <v>9</v>
      </c>
      <c r="F16" s="128"/>
      <c r="G16" s="129"/>
      <c r="H16" s="1"/>
    </row>
    <row r="17" spans="2:9" ht="15.75" thickTop="1" x14ac:dyDescent="0.25">
      <c r="B17" s="6" t="s">
        <v>10</v>
      </c>
      <c r="C17" s="7" t="s">
        <v>11</v>
      </c>
      <c r="D17" s="7" t="s">
        <v>12</v>
      </c>
      <c r="E17" s="7" t="s">
        <v>10</v>
      </c>
      <c r="F17" s="7" t="s">
        <v>11</v>
      </c>
      <c r="G17" s="8" t="s">
        <v>13</v>
      </c>
      <c r="H17" s="1"/>
    </row>
    <row r="18" spans="2:9" x14ac:dyDescent="0.25">
      <c r="B18" s="4">
        <v>50</v>
      </c>
      <c r="C18" s="5">
        <v>0</v>
      </c>
      <c r="D18" s="23">
        <f>C18*B18</f>
        <v>0</v>
      </c>
      <c r="E18" s="5">
        <v>1000</v>
      </c>
      <c r="F18" s="5">
        <v>0</v>
      </c>
      <c r="G18" s="22">
        <f t="shared" ref="G18:G23" si="0">+E18*F18</f>
        <v>0</v>
      </c>
      <c r="H18" s="1"/>
    </row>
    <row r="19" spans="2:9" x14ac:dyDescent="0.25">
      <c r="B19" s="4">
        <v>100</v>
      </c>
      <c r="C19" s="5">
        <v>0</v>
      </c>
      <c r="D19" s="23">
        <f>+B19*C19</f>
        <v>0</v>
      </c>
      <c r="E19" s="5">
        <v>2000</v>
      </c>
      <c r="F19" s="5">
        <v>0</v>
      </c>
      <c r="G19" s="22">
        <f t="shared" si="0"/>
        <v>0</v>
      </c>
      <c r="H19" s="1"/>
    </row>
    <row r="20" spans="2:9" x14ac:dyDescent="0.25">
      <c r="B20" s="4">
        <v>200</v>
      </c>
      <c r="C20" s="5">
        <v>0</v>
      </c>
      <c r="D20" s="23">
        <f>+B20*C20</f>
        <v>0</v>
      </c>
      <c r="E20" s="5">
        <v>5000</v>
      </c>
      <c r="F20" s="5">
        <v>0</v>
      </c>
      <c r="G20" s="22">
        <f t="shared" si="0"/>
        <v>0</v>
      </c>
      <c r="H20" s="1"/>
    </row>
    <row r="21" spans="2:9" x14ac:dyDescent="0.25">
      <c r="B21" s="4">
        <v>500</v>
      </c>
      <c r="C21" s="5">
        <v>0</v>
      </c>
      <c r="D21" s="23">
        <f>+B21*C21</f>
        <v>0</v>
      </c>
      <c r="E21" s="5">
        <v>10000</v>
      </c>
      <c r="F21" s="5">
        <v>0</v>
      </c>
      <c r="G21" s="22">
        <f t="shared" si="0"/>
        <v>0</v>
      </c>
      <c r="H21" s="1"/>
    </row>
    <row r="22" spans="2:9" x14ac:dyDescent="0.25">
      <c r="B22" s="4">
        <v>1000</v>
      </c>
      <c r="C22" s="5">
        <v>0</v>
      </c>
      <c r="D22" s="23">
        <f>+B22*C22</f>
        <v>0</v>
      </c>
      <c r="E22" s="5">
        <v>20000</v>
      </c>
      <c r="F22" s="5">
        <v>0</v>
      </c>
      <c r="G22" s="22">
        <f t="shared" si="0"/>
        <v>0</v>
      </c>
      <c r="H22" s="1"/>
    </row>
    <row r="23" spans="2:9" x14ac:dyDescent="0.25">
      <c r="B23" s="4"/>
      <c r="C23" s="5"/>
      <c r="D23" s="23"/>
      <c r="E23" s="5">
        <v>50000</v>
      </c>
      <c r="F23" s="5">
        <v>0</v>
      </c>
      <c r="G23" s="22">
        <f t="shared" si="0"/>
        <v>0</v>
      </c>
      <c r="H23" s="1"/>
      <c r="I23" s="56"/>
    </row>
    <row r="24" spans="2:9" ht="15.75" thickBot="1" x14ac:dyDescent="0.3">
      <c r="B24" s="28"/>
      <c r="C24" s="29"/>
      <c r="D24" s="30"/>
      <c r="E24" s="29">
        <v>100000</v>
      </c>
      <c r="F24" s="29">
        <v>0</v>
      </c>
      <c r="G24" s="31">
        <f>F24*E24</f>
        <v>0</v>
      </c>
      <c r="H24" s="1"/>
    </row>
    <row r="25" spans="2:9" ht="26.25" thickTop="1" thickBot="1" x14ac:dyDescent="0.3">
      <c r="B25" s="130" t="s">
        <v>14</v>
      </c>
      <c r="C25" s="131"/>
      <c r="D25" s="26">
        <f>SUM(D18:D23)</f>
        <v>0</v>
      </c>
      <c r="E25" s="131" t="s">
        <v>15</v>
      </c>
      <c r="F25" s="131"/>
      <c r="G25" s="27">
        <f>SUM(G18:G24)</f>
        <v>0</v>
      </c>
      <c r="H25" s="57" t="s">
        <v>119</v>
      </c>
      <c r="I25" s="24">
        <f>+D25+G25</f>
        <v>0</v>
      </c>
    </row>
    <row r="26" spans="2:9" ht="15.75" thickTop="1" x14ac:dyDescent="0.25">
      <c r="B26" s="1"/>
      <c r="C26" s="1"/>
      <c r="D26" s="1"/>
      <c r="E26" s="1"/>
      <c r="F26" s="1"/>
      <c r="G26" s="1"/>
      <c r="H26" s="1"/>
    </row>
    <row r="27" spans="2:9" ht="15.75" thickBot="1" x14ac:dyDescent="0.3">
      <c r="B27" s="132" t="s">
        <v>17</v>
      </c>
      <c r="C27" s="132"/>
      <c r="D27" s="132"/>
      <c r="E27" s="132"/>
      <c r="F27" s="132"/>
      <c r="G27" s="132"/>
      <c r="H27" s="132"/>
      <c r="I27" s="132"/>
    </row>
    <row r="28" spans="2:9" ht="15.75" thickTop="1" x14ac:dyDescent="0.25">
      <c r="B28" s="15" t="s">
        <v>18</v>
      </c>
      <c r="C28" s="133" t="s">
        <v>19</v>
      </c>
      <c r="D28" s="134"/>
      <c r="E28" s="135"/>
      <c r="F28" s="133" t="s">
        <v>20</v>
      </c>
      <c r="G28" s="135"/>
      <c r="H28" s="16" t="s">
        <v>21</v>
      </c>
      <c r="I28" s="17" t="s">
        <v>10</v>
      </c>
    </row>
    <row r="29" spans="2:9" x14ac:dyDescent="0.25">
      <c r="B29" s="4"/>
      <c r="C29" s="123"/>
      <c r="D29" s="124"/>
      <c r="E29" s="125"/>
      <c r="F29" s="123"/>
      <c r="G29" s="125"/>
      <c r="H29" s="5"/>
      <c r="I29" s="10"/>
    </row>
    <row r="30" spans="2:9" x14ac:dyDescent="0.25">
      <c r="B30" s="4"/>
      <c r="C30" s="123"/>
      <c r="D30" s="124"/>
      <c r="E30" s="125"/>
      <c r="F30" s="123"/>
      <c r="G30" s="125"/>
      <c r="H30" s="5"/>
      <c r="I30" s="10"/>
    </row>
    <row r="31" spans="2:9" x14ac:dyDescent="0.25">
      <c r="B31" s="4"/>
      <c r="C31" s="123"/>
      <c r="D31" s="124"/>
      <c r="E31" s="125"/>
      <c r="F31" s="123"/>
      <c r="G31" s="125"/>
      <c r="H31" s="5"/>
      <c r="I31" s="10"/>
    </row>
    <row r="32" spans="2:9" ht="15.75" thickBot="1" x14ac:dyDescent="0.3">
      <c r="B32" s="11"/>
      <c r="C32" s="116"/>
      <c r="D32" s="117"/>
      <c r="E32" s="118"/>
      <c r="F32" s="116"/>
      <c r="G32" s="118"/>
      <c r="H32" s="12"/>
      <c r="I32" s="20"/>
    </row>
    <row r="33" spans="2:11" ht="16.5" thickTop="1" thickBot="1" x14ac:dyDescent="0.3">
      <c r="B33" s="11"/>
      <c r="C33" s="116"/>
      <c r="D33" s="117"/>
      <c r="E33" s="118"/>
      <c r="F33" s="12" t="s">
        <v>22</v>
      </c>
      <c r="G33" s="12"/>
      <c r="H33" s="18"/>
      <c r="I33" s="9"/>
    </row>
    <row r="34" spans="2:11" ht="16.5" thickTop="1" thickBot="1" x14ac:dyDescent="0.3">
      <c r="B34" s="13"/>
      <c r="C34" s="119"/>
      <c r="D34" s="120"/>
      <c r="E34" s="121"/>
      <c r="F34" s="14" t="s">
        <v>23</v>
      </c>
      <c r="G34" s="14"/>
      <c r="H34" s="19"/>
      <c r="I34" s="21"/>
    </row>
    <row r="35" spans="2:11" ht="16.5" thickTop="1" thickBot="1" x14ac:dyDescent="0.3"/>
    <row r="36" spans="2:11" ht="16.5" thickTop="1" thickBot="1" x14ac:dyDescent="0.3">
      <c r="D36" s="3" t="s">
        <v>24</v>
      </c>
      <c r="E36" s="3"/>
      <c r="F36" s="3"/>
      <c r="G36" s="3"/>
      <c r="H36" s="3"/>
      <c r="I36" s="24">
        <f>+I25+I34</f>
        <v>0</v>
      </c>
    </row>
    <row r="37" spans="2:11" ht="16.5" thickTop="1" thickBot="1" x14ac:dyDescent="0.3">
      <c r="D37" s="3"/>
      <c r="E37" s="3" t="s">
        <v>25</v>
      </c>
      <c r="F37" s="3"/>
      <c r="G37" s="3"/>
      <c r="H37" s="3"/>
      <c r="I37" s="24">
        <f>+I13</f>
        <v>0</v>
      </c>
    </row>
    <row r="38" spans="2:11" ht="16.5" thickTop="1" thickBot="1" x14ac:dyDescent="0.3">
      <c r="D38" s="3"/>
      <c r="E38" s="3"/>
      <c r="F38" s="3" t="s">
        <v>26</v>
      </c>
      <c r="G38" s="3"/>
      <c r="H38" s="3"/>
      <c r="I38" s="24">
        <f>+I36-I37</f>
        <v>0</v>
      </c>
    </row>
    <row r="39" spans="2:11" ht="15.75" thickTop="1" x14ac:dyDescent="0.25">
      <c r="K39" s="25"/>
    </row>
    <row r="40" spans="2:11" x14ac:dyDescent="0.25">
      <c r="B40" s="115" t="s">
        <v>131</v>
      </c>
      <c r="C40" s="115"/>
      <c r="D40" s="115"/>
      <c r="E40" s="115"/>
      <c r="F40" s="115"/>
      <c r="G40" s="115"/>
      <c r="H40" s="115"/>
      <c r="I40" s="115"/>
    </row>
    <row r="41" spans="2:11" x14ac:dyDescent="0.25">
      <c r="B41" s="115"/>
      <c r="C41" s="115"/>
      <c r="D41" s="115"/>
      <c r="E41" s="115"/>
      <c r="F41" s="115"/>
      <c r="G41" s="115"/>
      <c r="H41" s="115"/>
      <c r="I41" s="115"/>
    </row>
    <row r="42" spans="2:11" x14ac:dyDescent="0.25">
      <c r="B42" s="60"/>
      <c r="C42" s="60"/>
      <c r="D42" s="60"/>
      <c r="E42" s="60"/>
      <c r="F42" s="60"/>
      <c r="G42" s="60"/>
      <c r="H42" s="60"/>
      <c r="I42" s="60"/>
    </row>
    <row r="44" spans="2:11" x14ac:dyDescent="0.25">
      <c r="B44" t="s">
        <v>33</v>
      </c>
      <c r="H44" t="s">
        <v>33</v>
      </c>
    </row>
    <row r="45" spans="2:11" x14ac:dyDescent="0.25">
      <c r="B45" s="111" t="s">
        <v>29</v>
      </c>
      <c r="C45" s="111"/>
      <c r="D45" s="111"/>
      <c r="H45" s="111" t="s">
        <v>39</v>
      </c>
      <c r="I45" s="111"/>
    </row>
    <row r="46" spans="2:11" x14ac:dyDescent="0.25">
      <c r="B46" s="112"/>
      <c r="C46" s="112"/>
      <c r="D46" s="112"/>
      <c r="H46" s="122" t="s">
        <v>69</v>
      </c>
      <c r="I46" s="122"/>
    </row>
    <row r="47" spans="2:11" x14ac:dyDescent="0.25">
      <c r="E47" s="137" t="s">
        <v>31</v>
      </c>
      <c r="F47" s="137"/>
      <c r="G47" s="137"/>
    </row>
    <row r="48" spans="2:11" x14ac:dyDescent="0.25">
      <c r="E48" s="112" t="s">
        <v>32</v>
      </c>
      <c r="F48" s="112"/>
      <c r="G48" s="112"/>
    </row>
  </sheetData>
  <mergeCells count="28">
    <mergeCell ref="C29:E29"/>
    <mergeCell ref="F29:G29"/>
    <mergeCell ref="B3:H3"/>
    <mergeCell ref="B5:I6"/>
    <mergeCell ref="B9:H9"/>
    <mergeCell ref="B15:G15"/>
    <mergeCell ref="B16:D16"/>
    <mergeCell ref="E16:G16"/>
    <mergeCell ref="B25:C25"/>
    <mergeCell ref="E25:F25"/>
    <mergeCell ref="B27:I27"/>
    <mergeCell ref="C28:E28"/>
    <mergeCell ref="F28:G28"/>
    <mergeCell ref="C30:E30"/>
    <mergeCell ref="F30:G30"/>
    <mergeCell ref="C31:E31"/>
    <mergeCell ref="F31:G31"/>
    <mergeCell ref="C32:E32"/>
    <mergeCell ref="F32:G32"/>
    <mergeCell ref="E47:G47"/>
    <mergeCell ref="E48:G48"/>
    <mergeCell ref="C33:E33"/>
    <mergeCell ref="C34:E34"/>
    <mergeCell ref="B40:I41"/>
    <mergeCell ref="B45:D45"/>
    <mergeCell ref="H45:I45"/>
    <mergeCell ref="B46:D46"/>
    <mergeCell ref="H46:I46"/>
  </mergeCells>
  <pageMargins left="0.7" right="0.7" top="0.75" bottom="0.75" header="0.3" footer="0.3"/>
  <pageSetup scale="90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zoomScaleNormal="100" workbookViewId="0">
      <selection activeCell="H2" sqref="H2"/>
    </sheetView>
  </sheetViews>
  <sheetFormatPr baseColWidth="10" defaultRowHeight="15" x14ac:dyDescent="0.25"/>
  <cols>
    <col min="1" max="1" width="7.140625" style="62" customWidth="1"/>
    <col min="2" max="2" width="9.5703125" style="62" customWidth="1"/>
    <col min="3" max="3" width="10" style="62" customWidth="1"/>
    <col min="4" max="4" width="8.28515625" style="62" customWidth="1"/>
    <col min="5" max="5" width="10" style="62" customWidth="1"/>
    <col min="6" max="6" width="9.42578125" style="62" customWidth="1"/>
    <col min="7" max="7" width="16.5703125" style="62" customWidth="1"/>
    <col min="8" max="8" width="32.7109375" style="62" customWidth="1"/>
    <col min="9" max="9" width="14.28515625" style="62" customWidth="1"/>
    <col min="10" max="10" width="15.28515625" style="62" bestFit="1" customWidth="1"/>
    <col min="11" max="12" width="11.42578125" style="62"/>
    <col min="13" max="13" width="15.140625" style="62" bestFit="1" customWidth="1"/>
    <col min="14" max="16384" width="11.42578125" style="62"/>
  </cols>
  <sheetData>
    <row r="1" spans="1:13" ht="18" customHeight="1" x14ac:dyDescent="0.25">
      <c r="A1" s="138"/>
      <c r="B1" s="138"/>
      <c r="C1" s="145" t="s">
        <v>148</v>
      </c>
      <c r="D1" s="144"/>
      <c r="E1" s="144"/>
      <c r="F1" s="144"/>
      <c r="G1" s="144"/>
      <c r="H1" s="61" t="s">
        <v>149</v>
      </c>
    </row>
    <row r="2" spans="1:13" ht="18" customHeight="1" x14ac:dyDescent="0.25">
      <c r="A2" s="138"/>
      <c r="B2" s="138"/>
      <c r="C2" s="144"/>
      <c r="D2" s="144"/>
      <c r="E2" s="144"/>
      <c r="F2" s="144"/>
      <c r="G2" s="144"/>
      <c r="H2" s="61" t="s">
        <v>151</v>
      </c>
    </row>
    <row r="3" spans="1:13" ht="18" customHeight="1" x14ac:dyDescent="0.25">
      <c r="A3" s="138"/>
      <c r="B3" s="138"/>
      <c r="C3" s="144" t="s">
        <v>150</v>
      </c>
      <c r="D3" s="144"/>
      <c r="E3" s="144"/>
      <c r="F3" s="144"/>
      <c r="G3" s="144"/>
      <c r="H3" s="61" t="s">
        <v>147</v>
      </c>
    </row>
    <row r="4" spans="1:13" ht="18" customHeight="1" x14ac:dyDescent="0.25">
      <c r="A4" s="138"/>
      <c r="B4" s="138"/>
      <c r="C4" s="144" t="s">
        <v>137</v>
      </c>
      <c r="D4" s="144"/>
      <c r="E4" s="144"/>
      <c r="F4" s="144"/>
      <c r="G4" s="144"/>
      <c r="H4" s="61" t="s">
        <v>146</v>
      </c>
    </row>
    <row r="5" spans="1:13" x14ac:dyDescent="0.25">
      <c r="A5" s="63"/>
      <c r="H5" s="64"/>
    </row>
    <row r="6" spans="1:13" ht="15" customHeight="1" x14ac:dyDescent="0.25">
      <c r="A6" s="149" t="s">
        <v>138</v>
      </c>
      <c r="B6" s="150"/>
      <c r="C6" s="150"/>
      <c r="D6" s="150"/>
      <c r="E6" s="150"/>
      <c r="F6" s="150"/>
      <c r="G6" s="150"/>
      <c r="H6" s="151"/>
    </row>
    <row r="7" spans="1:13" ht="12" customHeight="1" x14ac:dyDescent="0.25">
      <c r="A7" s="149"/>
      <c r="B7" s="150"/>
      <c r="C7" s="150"/>
      <c r="D7" s="150"/>
      <c r="E7" s="150"/>
      <c r="F7" s="150"/>
      <c r="G7" s="150"/>
      <c r="H7" s="151"/>
    </row>
    <row r="8" spans="1:13" x14ac:dyDescent="0.25">
      <c r="A8" s="65"/>
      <c r="H8" s="66"/>
    </row>
    <row r="9" spans="1:13" ht="15.75" thickBot="1" x14ac:dyDescent="0.3">
      <c r="A9" s="65"/>
      <c r="H9" s="67"/>
    </row>
    <row r="10" spans="1:13" ht="16.5" thickTop="1" thickBot="1" x14ac:dyDescent="0.3">
      <c r="A10" s="152" t="s">
        <v>132</v>
      </c>
      <c r="B10" s="153"/>
      <c r="C10" s="153"/>
      <c r="D10" s="153"/>
      <c r="E10" s="153"/>
      <c r="F10" s="153"/>
      <c r="G10" s="154"/>
      <c r="H10" s="68">
        <v>0</v>
      </c>
    </row>
    <row r="11" spans="1:13" ht="16.5" thickTop="1" thickBot="1" x14ac:dyDescent="0.3">
      <c r="A11" s="69" t="s">
        <v>63</v>
      </c>
      <c r="B11" s="70"/>
      <c r="C11" s="70"/>
      <c r="D11" s="70"/>
      <c r="E11" s="70"/>
      <c r="F11" s="70"/>
      <c r="H11" s="71">
        <v>0</v>
      </c>
      <c r="I11" s="72"/>
      <c r="M11" s="73"/>
    </row>
    <row r="12" spans="1:13" ht="16.5" thickTop="1" thickBot="1" x14ac:dyDescent="0.3">
      <c r="A12" s="69" t="s">
        <v>4</v>
      </c>
      <c r="B12" s="70"/>
      <c r="C12" s="70"/>
      <c r="D12" s="70"/>
      <c r="E12" s="70"/>
      <c r="F12" s="70"/>
      <c r="H12" s="71">
        <v>0</v>
      </c>
    </row>
    <row r="13" spans="1:13" ht="16.5" thickTop="1" thickBot="1" x14ac:dyDescent="0.3">
      <c r="A13" s="69" t="s">
        <v>5</v>
      </c>
      <c r="B13" s="70"/>
      <c r="C13" s="70"/>
      <c r="D13" s="70"/>
      <c r="E13" s="70"/>
      <c r="F13" s="70"/>
      <c r="H13" s="71">
        <v>0</v>
      </c>
    </row>
    <row r="14" spans="1:13" ht="16.5" thickTop="1" thickBot="1" x14ac:dyDescent="0.3">
      <c r="A14" s="69" t="s">
        <v>6</v>
      </c>
      <c r="B14" s="70"/>
      <c r="C14" s="70"/>
      <c r="D14" s="70"/>
      <c r="E14" s="70"/>
      <c r="F14" s="70"/>
      <c r="H14" s="71">
        <v>0</v>
      </c>
    </row>
    <row r="15" spans="1:13" ht="15.75" thickTop="1" x14ac:dyDescent="0.25">
      <c r="A15" s="69"/>
      <c r="B15" s="70"/>
      <c r="C15" s="70"/>
      <c r="D15" s="70"/>
      <c r="E15" s="70"/>
      <c r="F15" s="70"/>
      <c r="G15" s="70"/>
      <c r="H15" s="74"/>
    </row>
    <row r="16" spans="1:13" ht="15.75" thickBot="1" x14ac:dyDescent="0.3">
      <c r="A16" s="141" t="s">
        <v>7</v>
      </c>
      <c r="B16" s="142"/>
      <c r="C16" s="142"/>
      <c r="D16" s="142"/>
      <c r="E16" s="142"/>
      <c r="F16" s="142"/>
      <c r="G16" s="70"/>
      <c r="H16" s="66"/>
    </row>
    <row r="17" spans="1:8" ht="16.5" thickTop="1" thickBot="1" x14ac:dyDescent="0.3">
      <c r="A17" s="155" t="s">
        <v>8</v>
      </c>
      <c r="B17" s="156"/>
      <c r="C17" s="156"/>
      <c r="D17" s="156" t="s">
        <v>9</v>
      </c>
      <c r="E17" s="156"/>
      <c r="F17" s="157"/>
      <c r="G17" s="70"/>
      <c r="H17" s="66"/>
    </row>
    <row r="18" spans="1:8" ht="15.75" thickTop="1" x14ac:dyDescent="0.25">
      <c r="A18" s="75" t="s">
        <v>10</v>
      </c>
      <c r="B18" s="76" t="s">
        <v>11</v>
      </c>
      <c r="C18" s="76" t="s">
        <v>12</v>
      </c>
      <c r="D18" s="76" t="s">
        <v>10</v>
      </c>
      <c r="E18" s="76" t="s">
        <v>11</v>
      </c>
      <c r="F18" s="77" t="s">
        <v>13</v>
      </c>
      <c r="G18" s="70"/>
      <c r="H18" s="66"/>
    </row>
    <row r="19" spans="1:8" x14ac:dyDescent="0.25">
      <c r="A19" s="78">
        <v>50</v>
      </c>
      <c r="B19" s="79">
        <v>0</v>
      </c>
      <c r="C19" s="80">
        <f>B19*A19</f>
        <v>0</v>
      </c>
      <c r="D19" s="79">
        <v>1000</v>
      </c>
      <c r="E19" s="79">
        <v>0</v>
      </c>
      <c r="F19" s="81">
        <f t="shared" ref="F19:F24" si="0">+D19*E19</f>
        <v>0</v>
      </c>
      <c r="G19" s="70"/>
      <c r="H19" s="66"/>
    </row>
    <row r="20" spans="1:8" x14ac:dyDescent="0.25">
      <c r="A20" s="78">
        <v>100</v>
      </c>
      <c r="B20" s="79">
        <v>0</v>
      </c>
      <c r="C20" s="80">
        <f>+A20*B20</f>
        <v>0</v>
      </c>
      <c r="D20" s="79">
        <v>2000</v>
      </c>
      <c r="E20" s="79">
        <v>0</v>
      </c>
      <c r="F20" s="81">
        <f t="shared" si="0"/>
        <v>0</v>
      </c>
      <c r="G20" s="70"/>
      <c r="H20" s="66"/>
    </row>
    <row r="21" spans="1:8" x14ac:dyDescent="0.25">
      <c r="A21" s="78">
        <v>200</v>
      </c>
      <c r="B21" s="79">
        <v>0</v>
      </c>
      <c r="C21" s="80">
        <f>+A21*B21</f>
        <v>0</v>
      </c>
      <c r="D21" s="79">
        <v>5000</v>
      </c>
      <c r="E21" s="79">
        <v>0</v>
      </c>
      <c r="F21" s="81">
        <f t="shared" si="0"/>
        <v>0</v>
      </c>
      <c r="G21" s="70"/>
      <c r="H21" s="66"/>
    </row>
    <row r="22" spans="1:8" x14ac:dyDescent="0.25">
      <c r="A22" s="78">
        <v>500</v>
      </c>
      <c r="B22" s="79">
        <v>0</v>
      </c>
      <c r="C22" s="80">
        <f>+A22*B22</f>
        <v>0</v>
      </c>
      <c r="D22" s="79">
        <v>10000</v>
      </c>
      <c r="E22" s="79">
        <v>0</v>
      </c>
      <c r="F22" s="81">
        <f t="shared" si="0"/>
        <v>0</v>
      </c>
      <c r="G22" s="70"/>
      <c r="H22" s="66"/>
    </row>
    <row r="23" spans="1:8" x14ac:dyDescent="0.25">
      <c r="A23" s="78">
        <v>1000</v>
      </c>
      <c r="B23" s="79">
        <v>0</v>
      </c>
      <c r="C23" s="80">
        <f>+A23*B23</f>
        <v>0</v>
      </c>
      <c r="D23" s="79">
        <v>20000</v>
      </c>
      <c r="E23" s="79">
        <v>0</v>
      </c>
      <c r="F23" s="81">
        <f t="shared" si="0"/>
        <v>0</v>
      </c>
      <c r="G23" s="70"/>
      <c r="H23" s="66"/>
    </row>
    <row r="24" spans="1:8" x14ac:dyDescent="0.25">
      <c r="A24" s="78"/>
      <c r="B24" s="79"/>
      <c r="C24" s="80"/>
      <c r="D24" s="79">
        <v>50000</v>
      </c>
      <c r="E24" s="79">
        <v>0</v>
      </c>
      <c r="F24" s="81">
        <f t="shared" si="0"/>
        <v>0</v>
      </c>
      <c r="G24" s="70"/>
      <c r="H24" s="82"/>
    </row>
    <row r="25" spans="1:8" ht="15.75" thickBot="1" x14ac:dyDescent="0.3">
      <c r="A25" s="83"/>
      <c r="B25" s="84"/>
      <c r="C25" s="85"/>
      <c r="D25" s="84">
        <v>100000</v>
      </c>
      <c r="E25" s="84">
        <v>0</v>
      </c>
      <c r="F25" s="86">
        <f>E25*D25</f>
        <v>0</v>
      </c>
      <c r="G25" s="70"/>
      <c r="H25" s="67"/>
    </row>
    <row r="26" spans="1:8" ht="26.25" thickTop="1" thickBot="1" x14ac:dyDescent="0.3">
      <c r="A26" s="139" t="s">
        <v>14</v>
      </c>
      <c r="B26" s="140"/>
      <c r="C26" s="87">
        <f>SUM(C19:C24)</f>
        <v>0</v>
      </c>
      <c r="D26" s="140" t="s">
        <v>15</v>
      </c>
      <c r="E26" s="140"/>
      <c r="F26" s="88">
        <f>SUM(F19:F25)</f>
        <v>0</v>
      </c>
      <c r="G26" s="89" t="s">
        <v>119</v>
      </c>
      <c r="H26" s="90">
        <f>+C26+F26</f>
        <v>0</v>
      </c>
    </row>
    <row r="27" spans="1:8" ht="15.75" thickTop="1" x14ac:dyDescent="0.25">
      <c r="A27" s="91"/>
      <c r="B27" s="70"/>
      <c r="C27" s="70"/>
      <c r="D27" s="70"/>
      <c r="E27" s="70"/>
      <c r="F27" s="70"/>
      <c r="G27" s="70"/>
      <c r="H27" s="74"/>
    </row>
    <row r="28" spans="1:8" ht="15.75" thickBot="1" x14ac:dyDescent="0.3">
      <c r="A28" s="141" t="s">
        <v>17</v>
      </c>
      <c r="B28" s="142"/>
      <c r="C28" s="142"/>
      <c r="D28" s="142"/>
      <c r="E28" s="142"/>
      <c r="F28" s="142"/>
      <c r="G28" s="142"/>
      <c r="H28" s="143"/>
    </row>
    <row r="29" spans="1:8" ht="15.75" thickTop="1" x14ac:dyDescent="0.25">
      <c r="A29" s="92" t="s">
        <v>18</v>
      </c>
      <c r="B29" s="146" t="s">
        <v>19</v>
      </c>
      <c r="C29" s="147"/>
      <c r="D29" s="148"/>
      <c r="E29" s="146" t="s">
        <v>20</v>
      </c>
      <c r="F29" s="148"/>
      <c r="G29" s="93" t="s">
        <v>21</v>
      </c>
      <c r="H29" s="94" t="s">
        <v>10</v>
      </c>
    </row>
    <row r="30" spans="1:8" x14ac:dyDescent="0.25">
      <c r="A30" s="78"/>
      <c r="B30" s="158"/>
      <c r="C30" s="159"/>
      <c r="D30" s="160"/>
      <c r="E30" s="158"/>
      <c r="F30" s="160"/>
      <c r="G30" s="79"/>
      <c r="H30" s="95"/>
    </row>
    <row r="31" spans="1:8" x14ac:dyDescent="0.25">
      <c r="A31" s="78"/>
      <c r="B31" s="158"/>
      <c r="C31" s="159"/>
      <c r="D31" s="160"/>
      <c r="E31" s="158"/>
      <c r="F31" s="160"/>
      <c r="G31" s="79"/>
      <c r="H31" s="95"/>
    </row>
    <row r="32" spans="1:8" x14ac:dyDescent="0.25">
      <c r="A32" s="78"/>
      <c r="B32" s="158"/>
      <c r="C32" s="159"/>
      <c r="D32" s="160"/>
      <c r="E32" s="158"/>
      <c r="F32" s="160"/>
      <c r="G32" s="79"/>
      <c r="H32" s="95"/>
    </row>
    <row r="33" spans="1:10" ht="15.75" thickBot="1" x14ac:dyDescent="0.3">
      <c r="A33" s="96"/>
      <c r="B33" s="161"/>
      <c r="C33" s="162"/>
      <c r="D33" s="163"/>
      <c r="E33" s="161"/>
      <c r="F33" s="163"/>
      <c r="G33" s="95"/>
      <c r="H33" s="97"/>
    </row>
    <row r="34" spans="1:10" ht="16.5" thickTop="1" thickBot="1" x14ac:dyDescent="0.3">
      <c r="A34" s="96"/>
      <c r="B34" s="161"/>
      <c r="C34" s="162"/>
      <c r="D34" s="163"/>
      <c r="E34" s="95" t="s">
        <v>22</v>
      </c>
      <c r="F34" s="95"/>
      <c r="G34" s="98"/>
      <c r="H34" s="99"/>
    </row>
    <row r="35" spans="1:10" ht="16.5" thickTop="1" thickBot="1" x14ac:dyDescent="0.3">
      <c r="A35" s="100"/>
      <c r="B35" s="164"/>
      <c r="C35" s="165"/>
      <c r="D35" s="166"/>
      <c r="E35" s="97" t="s">
        <v>23</v>
      </c>
      <c r="F35" s="97"/>
      <c r="G35" s="101"/>
      <c r="H35" s="99"/>
    </row>
    <row r="36" spans="1:10" ht="16.5" thickTop="1" thickBot="1" x14ac:dyDescent="0.3">
      <c r="A36" s="102"/>
      <c r="H36" s="103"/>
    </row>
    <row r="37" spans="1:10" ht="16.5" thickTop="1" thickBot="1" x14ac:dyDescent="0.3">
      <c r="A37" s="65"/>
      <c r="C37" s="104" t="s">
        <v>24</v>
      </c>
      <c r="D37" s="104"/>
      <c r="E37" s="104"/>
      <c r="F37" s="104"/>
      <c r="G37" s="104"/>
      <c r="H37" s="90">
        <f>+H26+H35</f>
        <v>0</v>
      </c>
    </row>
    <row r="38" spans="1:10" ht="16.5" thickTop="1" thickBot="1" x14ac:dyDescent="0.3">
      <c r="A38" s="65"/>
      <c r="C38" s="104"/>
      <c r="D38" s="104" t="s">
        <v>25</v>
      </c>
      <c r="E38" s="104"/>
      <c r="F38" s="104"/>
      <c r="G38" s="104"/>
      <c r="H38" s="90">
        <f>+H14</f>
        <v>0</v>
      </c>
    </row>
    <row r="39" spans="1:10" ht="16.5" thickTop="1" thickBot="1" x14ac:dyDescent="0.3">
      <c r="A39" s="65"/>
      <c r="C39" s="104"/>
      <c r="D39" s="104"/>
      <c r="E39" s="104" t="s">
        <v>26</v>
      </c>
      <c r="F39" s="104"/>
      <c r="G39" s="104"/>
      <c r="H39" s="90">
        <f>+H37-H38</f>
        <v>0</v>
      </c>
    </row>
    <row r="40" spans="1:10" ht="15.75" thickTop="1" x14ac:dyDescent="0.25">
      <c r="A40" s="65"/>
      <c r="H40" s="74"/>
      <c r="J40" s="105"/>
    </row>
    <row r="41" spans="1:10" x14ac:dyDescent="0.25">
      <c r="A41" s="149" t="s">
        <v>139</v>
      </c>
      <c r="B41" s="150"/>
      <c r="C41" s="150"/>
      <c r="D41" s="150"/>
      <c r="E41" s="150"/>
      <c r="F41" s="150"/>
      <c r="G41" s="150"/>
      <c r="H41" s="151"/>
    </row>
    <row r="42" spans="1:10" x14ac:dyDescent="0.25">
      <c r="A42" s="149"/>
      <c r="B42" s="150"/>
      <c r="C42" s="150"/>
      <c r="D42" s="150"/>
      <c r="E42" s="150"/>
      <c r="F42" s="150"/>
      <c r="G42" s="150"/>
      <c r="H42" s="151"/>
    </row>
    <row r="43" spans="1:10" x14ac:dyDescent="0.25">
      <c r="A43" s="106"/>
      <c r="B43" s="107"/>
      <c r="C43" s="107"/>
      <c r="D43" s="107"/>
      <c r="E43" s="107"/>
      <c r="F43" s="107"/>
      <c r="G43" s="107"/>
      <c r="H43" s="108"/>
    </row>
    <row r="44" spans="1:10" x14ac:dyDescent="0.25">
      <c r="A44" s="65"/>
      <c r="H44" s="66"/>
    </row>
    <row r="45" spans="1:10" x14ac:dyDescent="0.25">
      <c r="A45" s="65" t="s">
        <v>33</v>
      </c>
      <c r="G45" s="62" t="s">
        <v>33</v>
      </c>
      <c r="H45" s="66"/>
    </row>
    <row r="46" spans="1:10" x14ac:dyDescent="0.25">
      <c r="A46" s="167" t="s">
        <v>145</v>
      </c>
      <c r="B46" s="168"/>
      <c r="C46" s="168"/>
      <c r="G46" s="168" t="s">
        <v>134</v>
      </c>
      <c r="H46" s="169"/>
    </row>
    <row r="47" spans="1:10" x14ac:dyDescent="0.25">
      <c r="A47" s="171" t="s">
        <v>133</v>
      </c>
      <c r="B47" s="172"/>
      <c r="C47" s="172"/>
      <c r="D47" s="109"/>
      <c r="E47" s="109"/>
      <c r="F47" s="109"/>
      <c r="G47" s="173" t="s">
        <v>135</v>
      </c>
      <c r="H47" s="174"/>
    </row>
    <row r="48" spans="1:10" x14ac:dyDescent="0.25">
      <c r="A48" s="65"/>
      <c r="D48" s="110"/>
      <c r="E48" s="110"/>
      <c r="F48" s="110"/>
      <c r="H48" s="66"/>
    </row>
    <row r="49" spans="1:8" x14ac:dyDescent="0.25">
      <c r="A49" s="175" t="s">
        <v>142</v>
      </c>
      <c r="B49" s="175"/>
      <c r="C49" s="175"/>
      <c r="D49" s="175" t="s">
        <v>143</v>
      </c>
      <c r="E49" s="175"/>
      <c r="F49" s="175"/>
      <c r="G49" s="175" t="s">
        <v>144</v>
      </c>
      <c r="H49" s="175"/>
    </row>
    <row r="50" spans="1:8" x14ac:dyDescent="0.25">
      <c r="A50" s="175" t="s">
        <v>140</v>
      </c>
      <c r="B50" s="175"/>
      <c r="C50" s="175"/>
      <c r="D50" s="175" t="s">
        <v>141</v>
      </c>
      <c r="E50" s="175"/>
      <c r="F50" s="175"/>
      <c r="G50" s="175" t="s">
        <v>140</v>
      </c>
      <c r="H50" s="175"/>
    </row>
    <row r="51" spans="1:8" ht="33.75" customHeight="1" x14ac:dyDescent="0.25">
      <c r="A51" s="170" t="s">
        <v>136</v>
      </c>
      <c r="B51" s="170"/>
      <c r="C51" s="170"/>
      <c r="D51" s="170" t="s">
        <v>136</v>
      </c>
      <c r="E51" s="170"/>
      <c r="F51" s="170"/>
      <c r="G51" s="170" t="s">
        <v>136</v>
      </c>
      <c r="H51" s="170"/>
    </row>
  </sheetData>
  <mergeCells count="38">
    <mergeCell ref="A51:C51"/>
    <mergeCell ref="D51:F51"/>
    <mergeCell ref="G51:H51"/>
    <mergeCell ref="A47:C47"/>
    <mergeCell ref="G47:H47"/>
    <mergeCell ref="A50:C50"/>
    <mergeCell ref="D50:F50"/>
    <mergeCell ref="G50:H50"/>
    <mergeCell ref="A49:C49"/>
    <mergeCell ref="D49:F49"/>
    <mergeCell ref="G49:H49"/>
    <mergeCell ref="B34:D34"/>
    <mergeCell ref="B35:D35"/>
    <mergeCell ref="A41:H42"/>
    <mergeCell ref="A46:C46"/>
    <mergeCell ref="G46:H46"/>
    <mergeCell ref="B32:D32"/>
    <mergeCell ref="E32:F32"/>
    <mergeCell ref="B33:D33"/>
    <mergeCell ref="E33:F33"/>
    <mergeCell ref="B30:D30"/>
    <mergeCell ref="E30:F30"/>
    <mergeCell ref="B31:D31"/>
    <mergeCell ref="E31:F31"/>
    <mergeCell ref="B29:D29"/>
    <mergeCell ref="E29:F29"/>
    <mergeCell ref="A6:H7"/>
    <mergeCell ref="A10:G10"/>
    <mergeCell ref="A16:F16"/>
    <mergeCell ref="A17:C17"/>
    <mergeCell ref="D17:F17"/>
    <mergeCell ref="A1:B4"/>
    <mergeCell ref="A26:B26"/>
    <mergeCell ref="D26:E26"/>
    <mergeCell ref="A28:H28"/>
    <mergeCell ref="C4:G4"/>
    <mergeCell ref="C3:G3"/>
    <mergeCell ref="C1:G2"/>
  </mergeCells>
  <printOptions horizontalCentered="1"/>
  <pageMargins left="0.19685039370078741" right="0.19685039370078741" top="0.35433070866141736" bottom="0.19685039370078741" header="0.31496062992125984" footer="0.31496062992125984"/>
  <pageSetup paperSize="5" scale="10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6"/>
  <sheetViews>
    <sheetView zoomScaleNormal="100" workbookViewId="0">
      <selection activeCell="K17" sqref="K17"/>
    </sheetView>
  </sheetViews>
  <sheetFormatPr baseColWidth="10" defaultRowHeight="15" x14ac:dyDescent="0.25"/>
  <cols>
    <col min="1" max="1" width="4.28515625" customWidth="1"/>
    <col min="2" max="2" width="7.140625" customWidth="1"/>
    <col min="3" max="3" width="9.5703125" customWidth="1"/>
    <col min="5" max="5" width="8.28515625" customWidth="1"/>
    <col min="6" max="6" width="10" customWidth="1"/>
    <col min="7" max="7" width="12.140625" customWidth="1"/>
    <col min="8" max="8" width="13.140625" customWidth="1"/>
    <col min="9" max="9" width="17" customWidth="1"/>
    <col min="10" max="10" width="11.42578125" customWidth="1"/>
    <col min="11" max="11" width="15.28515625" bestFit="1" customWidth="1"/>
  </cols>
  <sheetData>
    <row r="1" spans="2:9" x14ac:dyDescent="0.25">
      <c r="B1" s="3" t="s">
        <v>0</v>
      </c>
      <c r="C1" s="3"/>
      <c r="D1" s="3"/>
      <c r="E1" s="3"/>
      <c r="F1" s="3"/>
      <c r="G1" s="3"/>
      <c r="H1" s="3"/>
    </row>
    <row r="3" spans="2:9" x14ac:dyDescent="0.25">
      <c r="B3" s="111" t="s">
        <v>1</v>
      </c>
      <c r="C3" s="111"/>
      <c r="D3" s="111"/>
      <c r="E3" s="111"/>
      <c r="F3" s="111"/>
      <c r="G3" s="111"/>
      <c r="H3" s="111"/>
    </row>
    <row r="5" spans="2:9" x14ac:dyDescent="0.25">
      <c r="B5" t="s">
        <v>36</v>
      </c>
    </row>
    <row r="6" spans="2:9" x14ac:dyDescent="0.25">
      <c r="B6" t="s">
        <v>37</v>
      </c>
    </row>
    <row r="8" spans="2:9" ht="15.75" thickBot="1" x14ac:dyDescent="0.3"/>
    <row r="9" spans="2:9" ht="16.5" thickTop="1" thickBot="1" x14ac:dyDescent="0.3">
      <c r="B9" s="1" t="s">
        <v>2</v>
      </c>
      <c r="C9" s="1"/>
      <c r="D9" s="1"/>
      <c r="E9" s="1"/>
      <c r="F9" s="1"/>
      <c r="G9" s="1"/>
      <c r="I9" s="2">
        <v>22685922.739999998</v>
      </c>
    </row>
    <row r="10" spans="2:9" ht="16.5" thickTop="1" thickBot="1" x14ac:dyDescent="0.3">
      <c r="B10" s="1" t="s">
        <v>3</v>
      </c>
      <c r="C10" s="1"/>
      <c r="D10" s="1"/>
      <c r="E10" s="1"/>
      <c r="F10" s="1"/>
      <c r="G10" s="1"/>
      <c r="I10" s="2">
        <v>1625055</v>
      </c>
    </row>
    <row r="11" spans="2:9" ht="16.5" thickTop="1" thickBot="1" x14ac:dyDescent="0.3">
      <c r="B11" s="1" t="s">
        <v>4</v>
      </c>
      <c r="C11" s="1"/>
      <c r="D11" s="1"/>
      <c r="E11" s="1"/>
      <c r="F11" s="1"/>
      <c r="G11" s="1"/>
      <c r="I11" s="2">
        <v>14000000</v>
      </c>
    </row>
    <row r="12" spans="2:9" ht="16.5" thickTop="1" thickBot="1" x14ac:dyDescent="0.3">
      <c r="B12" s="1" t="s">
        <v>5</v>
      </c>
      <c r="C12" s="1"/>
      <c r="D12" s="1"/>
      <c r="E12" s="1"/>
      <c r="F12" s="1"/>
      <c r="G12" s="1"/>
      <c r="I12" s="2">
        <v>0</v>
      </c>
    </row>
    <row r="13" spans="2:9" ht="16.5" thickTop="1" thickBot="1" x14ac:dyDescent="0.3">
      <c r="B13" s="1" t="s">
        <v>6</v>
      </c>
      <c r="C13" s="1"/>
      <c r="D13" s="1"/>
      <c r="E13" s="1"/>
      <c r="F13" s="1"/>
      <c r="G13" s="1"/>
      <c r="I13" s="2">
        <f>+I9+I10-I11-I12</f>
        <v>10310977.739999998</v>
      </c>
    </row>
    <row r="14" spans="2:9" ht="15.75" thickTop="1" x14ac:dyDescent="0.25">
      <c r="B14" s="1"/>
      <c r="C14" s="1"/>
      <c r="D14" s="1"/>
      <c r="E14" s="1"/>
      <c r="F14" s="1"/>
      <c r="G14" s="1"/>
      <c r="H14" s="1"/>
    </row>
    <row r="15" spans="2:9" ht="15.75" thickBot="1" x14ac:dyDescent="0.3">
      <c r="B15" s="126" t="s">
        <v>7</v>
      </c>
      <c r="C15" s="126"/>
      <c r="D15" s="126"/>
      <c r="E15" s="126"/>
      <c r="F15" s="126"/>
      <c r="G15" s="126"/>
      <c r="H15" s="1"/>
    </row>
    <row r="16" spans="2:9" ht="16.5" thickTop="1" thickBot="1" x14ac:dyDescent="0.3">
      <c r="B16" s="127" t="s">
        <v>8</v>
      </c>
      <c r="C16" s="128"/>
      <c r="D16" s="128"/>
      <c r="E16" s="128" t="s">
        <v>9</v>
      </c>
      <c r="F16" s="128"/>
      <c r="G16" s="129"/>
      <c r="H16" s="1"/>
    </row>
    <row r="17" spans="2:9" ht="15.75" thickTop="1" x14ac:dyDescent="0.25">
      <c r="B17" s="6" t="s">
        <v>10</v>
      </c>
      <c r="C17" s="7" t="s">
        <v>11</v>
      </c>
      <c r="D17" s="7" t="s">
        <v>12</v>
      </c>
      <c r="E17" s="7" t="s">
        <v>10</v>
      </c>
      <c r="F17" s="7" t="s">
        <v>11</v>
      </c>
      <c r="G17" s="8" t="s">
        <v>13</v>
      </c>
      <c r="H17" s="1"/>
    </row>
    <row r="18" spans="2:9" x14ac:dyDescent="0.25">
      <c r="B18" s="4">
        <v>50</v>
      </c>
      <c r="C18" s="5">
        <v>2</v>
      </c>
      <c r="D18" s="23">
        <f>+B18*C18</f>
        <v>100</v>
      </c>
      <c r="E18" s="5">
        <v>1000</v>
      </c>
      <c r="F18" s="5">
        <v>2</v>
      </c>
      <c r="G18" s="22">
        <f t="shared" ref="G18:G23" si="0">+E18*F18</f>
        <v>2000</v>
      </c>
      <c r="H18" s="1"/>
    </row>
    <row r="19" spans="2:9" x14ac:dyDescent="0.25">
      <c r="B19" s="4">
        <v>100</v>
      </c>
      <c r="C19" s="5">
        <v>13</v>
      </c>
      <c r="D19" s="23">
        <f>+B19*C19</f>
        <v>1300</v>
      </c>
      <c r="E19" s="5">
        <v>2000</v>
      </c>
      <c r="F19" s="5">
        <v>7</v>
      </c>
      <c r="G19" s="22">
        <f t="shared" si="0"/>
        <v>14000</v>
      </c>
      <c r="H19" s="1"/>
    </row>
    <row r="20" spans="2:9" x14ac:dyDescent="0.25">
      <c r="B20" s="4">
        <v>200</v>
      </c>
      <c r="C20" s="5">
        <v>13</v>
      </c>
      <c r="D20" s="23">
        <f>+B20*C20</f>
        <v>2600</v>
      </c>
      <c r="E20" s="5">
        <v>5000</v>
      </c>
      <c r="F20" s="5"/>
      <c r="G20" s="22">
        <f t="shared" si="0"/>
        <v>0</v>
      </c>
      <c r="H20" s="1"/>
    </row>
    <row r="21" spans="2:9" x14ac:dyDescent="0.25">
      <c r="B21" s="4">
        <v>500</v>
      </c>
      <c r="C21" s="5">
        <v>2</v>
      </c>
      <c r="D21" s="23">
        <f>+B21*C21</f>
        <v>1000</v>
      </c>
      <c r="E21" s="5">
        <v>10000</v>
      </c>
      <c r="F21" s="5"/>
      <c r="G21" s="22">
        <f t="shared" si="0"/>
        <v>0</v>
      </c>
      <c r="H21" s="1"/>
    </row>
    <row r="22" spans="2:9" x14ac:dyDescent="0.25">
      <c r="B22" s="4">
        <v>1000</v>
      </c>
      <c r="C22" s="5"/>
      <c r="D22" s="23">
        <f>+B22*C22</f>
        <v>0</v>
      </c>
      <c r="E22" s="5">
        <v>20000</v>
      </c>
      <c r="F22" s="5">
        <v>2</v>
      </c>
      <c r="G22" s="22">
        <f t="shared" si="0"/>
        <v>40000</v>
      </c>
      <c r="H22" s="1"/>
    </row>
    <row r="23" spans="2:9" ht="15.75" thickBot="1" x14ac:dyDescent="0.3">
      <c r="B23" s="4"/>
      <c r="C23" s="5"/>
      <c r="D23" s="23"/>
      <c r="E23" s="5">
        <v>50000</v>
      </c>
      <c r="F23" s="5">
        <f>100+68+37</f>
        <v>205</v>
      </c>
      <c r="G23" s="22">
        <f t="shared" si="0"/>
        <v>10250000</v>
      </c>
      <c r="H23" s="1" t="s">
        <v>14</v>
      </c>
    </row>
    <row r="24" spans="2:9" ht="16.5" thickTop="1" thickBot="1" x14ac:dyDescent="0.3">
      <c r="B24" s="130" t="s">
        <v>14</v>
      </c>
      <c r="C24" s="131"/>
      <c r="D24" s="26">
        <f>SUM(D18:D23)</f>
        <v>5000</v>
      </c>
      <c r="E24" s="131" t="s">
        <v>15</v>
      </c>
      <c r="F24" s="131"/>
      <c r="G24" s="27">
        <f>SUM(G18:G23)</f>
        <v>10306000</v>
      </c>
      <c r="H24" s="1" t="s">
        <v>16</v>
      </c>
      <c r="I24" s="24">
        <f>+D24+G24</f>
        <v>10311000</v>
      </c>
    </row>
    <row r="25" spans="2:9" ht="15.75" thickTop="1" x14ac:dyDescent="0.25">
      <c r="B25" s="1"/>
      <c r="C25" s="1"/>
      <c r="D25" s="1"/>
      <c r="E25" s="1"/>
      <c r="F25" s="1"/>
      <c r="G25" s="1"/>
      <c r="H25" s="1"/>
    </row>
    <row r="26" spans="2:9" ht="15.75" thickBot="1" x14ac:dyDescent="0.3">
      <c r="B26" s="132" t="s">
        <v>17</v>
      </c>
      <c r="C26" s="132"/>
      <c r="D26" s="132"/>
      <c r="E26" s="132"/>
      <c r="F26" s="132"/>
      <c r="G26" s="132"/>
      <c r="H26" s="132"/>
      <c r="I26" s="132"/>
    </row>
    <row r="27" spans="2:9" ht="15.75" thickTop="1" x14ac:dyDescent="0.25">
      <c r="B27" s="15" t="s">
        <v>18</v>
      </c>
      <c r="C27" s="133" t="s">
        <v>19</v>
      </c>
      <c r="D27" s="134"/>
      <c r="E27" s="135"/>
      <c r="F27" s="133" t="s">
        <v>20</v>
      </c>
      <c r="G27" s="135"/>
      <c r="H27" s="16" t="s">
        <v>21</v>
      </c>
      <c r="I27" s="17" t="s">
        <v>10</v>
      </c>
    </row>
    <row r="28" spans="2:9" x14ac:dyDescent="0.25">
      <c r="B28" s="4"/>
      <c r="C28" s="123"/>
      <c r="D28" s="124"/>
      <c r="E28" s="125"/>
      <c r="F28" s="123"/>
      <c r="G28" s="125"/>
      <c r="H28" s="5"/>
      <c r="I28" s="10"/>
    </row>
    <row r="29" spans="2:9" x14ac:dyDescent="0.25">
      <c r="B29" s="4"/>
      <c r="C29" s="123"/>
      <c r="D29" s="124"/>
      <c r="E29" s="125"/>
      <c r="F29" s="123"/>
      <c r="G29" s="125"/>
      <c r="H29" s="5"/>
      <c r="I29" s="10"/>
    </row>
    <row r="30" spans="2:9" x14ac:dyDescent="0.25">
      <c r="B30" s="4"/>
      <c r="C30" s="123"/>
      <c r="D30" s="124"/>
      <c r="E30" s="125"/>
      <c r="F30" s="123"/>
      <c r="G30" s="125"/>
      <c r="H30" s="5"/>
      <c r="I30" s="10"/>
    </row>
    <row r="31" spans="2:9" ht="15.75" thickBot="1" x14ac:dyDescent="0.3">
      <c r="B31" s="11"/>
      <c r="C31" s="116"/>
      <c r="D31" s="117"/>
      <c r="E31" s="118"/>
      <c r="F31" s="116"/>
      <c r="G31" s="118"/>
      <c r="H31" s="12"/>
      <c r="I31" s="20"/>
    </row>
    <row r="32" spans="2:9" ht="16.5" thickTop="1" thickBot="1" x14ac:dyDescent="0.3">
      <c r="B32" s="11"/>
      <c r="C32" s="116"/>
      <c r="D32" s="117"/>
      <c r="E32" s="118"/>
      <c r="F32" s="12" t="s">
        <v>22</v>
      </c>
      <c r="G32" s="12"/>
      <c r="H32" s="18"/>
      <c r="I32" s="9"/>
    </row>
    <row r="33" spans="2:11" ht="16.5" thickTop="1" thickBot="1" x14ac:dyDescent="0.3">
      <c r="B33" s="13"/>
      <c r="C33" s="119"/>
      <c r="D33" s="120"/>
      <c r="E33" s="121"/>
      <c r="F33" s="14" t="s">
        <v>23</v>
      </c>
      <c r="G33" s="14"/>
      <c r="H33" s="19"/>
      <c r="I33" s="21"/>
    </row>
    <row r="34" spans="2:11" ht="16.5" thickTop="1" thickBot="1" x14ac:dyDescent="0.3"/>
    <row r="35" spans="2:11" ht="16.5" thickTop="1" thickBot="1" x14ac:dyDescent="0.3">
      <c r="D35" s="3" t="s">
        <v>24</v>
      </c>
      <c r="E35" s="3"/>
      <c r="F35" s="3"/>
      <c r="G35" s="3"/>
      <c r="H35" s="3"/>
      <c r="I35" s="24">
        <f>+I24+I33</f>
        <v>10311000</v>
      </c>
    </row>
    <row r="36" spans="2:11" ht="16.5" thickTop="1" thickBot="1" x14ac:dyDescent="0.3">
      <c r="D36" s="3"/>
      <c r="E36" s="3" t="s">
        <v>25</v>
      </c>
      <c r="F36" s="3"/>
      <c r="G36" s="3"/>
      <c r="H36" s="3"/>
      <c r="I36" s="24">
        <f>+I13</f>
        <v>10310977.739999998</v>
      </c>
    </row>
    <row r="37" spans="2:11" ht="16.5" thickTop="1" thickBot="1" x14ac:dyDescent="0.3">
      <c r="D37" s="3"/>
      <c r="E37" s="3"/>
      <c r="F37" s="3" t="s">
        <v>26</v>
      </c>
      <c r="G37" s="3"/>
      <c r="H37" s="3"/>
      <c r="I37" s="24">
        <f>+I35-I36</f>
        <v>22.260000001639128</v>
      </c>
    </row>
    <row r="38" spans="2:11" ht="15.75" thickTop="1" x14ac:dyDescent="0.25">
      <c r="K38" s="25"/>
    </row>
    <row r="39" spans="2:11" x14ac:dyDescent="0.25">
      <c r="B39" t="s">
        <v>35</v>
      </c>
    </row>
    <row r="41" spans="2:11" x14ac:dyDescent="0.25">
      <c r="B41" t="s">
        <v>33</v>
      </c>
      <c r="H41" t="s">
        <v>33</v>
      </c>
    </row>
    <row r="42" spans="2:11" x14ac:dyDescent="0.25">
      <c r="B42" s="3" t="s">
        <v>27</v>
      </c>
      <c r="H42" s="3" t="s">
        <v>29</v>
      </c>
    </row>
    <row r="43" spans="2:11" x14ac:dyDescent="0.25">
      <c r="B43" t="s">
        <v>28</v>
      </c>
      <c r="H43" t="s">
        <v>30</v>
      </c>
    </row>
    <row r="44" spans="2:11" x14ac:dyDescent="0.25">
      <c r="E44" t="s">
        <v>34</v>
      </c>
    </row>
    <row r="45" spans="2:11" x14ac:dyDescent="0.25">
      <c r="E45" s="3" t="s">
        <v>31</v>
      </c>
    </row>
    <row r="46" spans="2:11" x14ac:dyDescent="0.25">
      <c r="E46" t="s">
        <v>32</v>
      </c>
    </row>
  </sheetData>
  <mergeCells count="19">
    <mergeCell ref="B3:H3"/>
    <mergeCell ref="B16:D16"/>
    <mergeCell ref="E16:G16"/>
    <mergeCell ref="B15:G15"/>
    <mergeCell ref="B24:C24"/>
    <mergeCell ref="E24:F24"/>
    <mergeCell ref="B26:I26"/>
    <mergeCell ref="C27:E27"/>
    <mergeCell ref="C28:E28"/>
    <mergeCell ref="C29:E29"/>
    <mergeCell ref="C30:E30"/>
    <mergeCell ref="C31:E31"/>
    <mergeCell ref="C32:E32"/>
    <mergeCell ref="C33:E33"/>
    <mergeCell ref="F27:G27"/>
    <mergeCell ref="F28:G28"/>
    <mergeCell ref="F29:G29"/>
    <mergeCell ref="F30:G30"/>
    <mergeCell ref="F31:G31"/>
  </mergeCells>
  <pageMargins left="0.7" right="0.7" top="0.75" bottom="0.75" header="0.3" footer="0.3"/>
  <pageSetup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8"/>
  <sheetViews>
    <sheetView zoomScaleNormal="100" workbookViewId="0">
      <selection activeCell="B5" sqref="B5:I5"/>
    </sheetView>
  </sheetViews>
  <sheetFormatPr baseColWidth="10" defaultRowHeight="15" x14ac:dyDescent="0.25"/>
  <cols>
    <col min="1" max="1" width="4.28515625" customWidth="1"/>
    <col min="2" max="2" width="7.140625" customWidth="1"/>
    <col min="3" max="3" width="9.5703125" customWidth="1"/>
    <col min="5" max="5" width="8.28515625" customWidth="1"/>
    <col min="6" max="6" width="10" customWidth="1"/>
    <col min="7" max="7" width="12.140625" customWidth="1"/>
    <col min="8" max="8" width="13.140625" customWidth="1"/>
    <col min="9" max="9" width="17" customWidth="1"/>
    <col min="10" max="10" width="14.28515625" customWidth="1"/>
    <col min="11" max="11" width="15.28515625" bestFit="1" customWidth="1"/>
  </cols>
  <sheetData>
    <row r="1" spans="2:9" x14ac:dyDescent="0.25">
      <c r="B1" s="3" t="s">
        <v>0</v>
      </c>
      <c r="C1" s="3"/>
      <c r="D1" s="3"/>
      <c r="E1" s="3"/>
      <c r="F1" s="3"/>
      <c r="G1" s="3"/>
      <c r="H1" s="3"/>
    </row>
    <row r="3" spans="2:9" x14ac:dyDescent="0.25">
      <c r="B3" s="111" t="s">
        <v>1</v>
      </c>
      <c r="C3" s="111"/>
      <c r="D3" s="111"/>
      <c r="E3" s="111"/>
      <c r="F3" s="111"/>
      <c r="G3" s="111"/>
      <c r="H3" s="111"/>
    </row>
    <row r="5" spans="2:9" x14ac:dyDescent="0.25">
      <c r="B5" s="112" t="s">
        <v>47</v>
      </c>
      <c r="C5" s="112"/>
      <c r="D5" s="112"/>
      <c r="E5" s="112"/>
      <c r="F5" s="112"/>
      <c r="G5" s="112"/>
      <c r="H5" s="112"/>
      <c r="I5" s="112"/>
    </row>
    <row r="6" spans="2:9" x14ac:dyDescent="0.25">
      <c r="B6" s="112" t="s">
        <v>45</v>
      </c>
      <c r="C6" s="112"/>
      <c r="D6" s="112"/>
      <c r="E6" s="112"/>
      <c r="F6" s="112"/>
      <c r="G6" s="112"/>
      <c r="H6" s="112"/>
      <c r="I6" s="112"/>
    </row>
    <row r="8" spans="2:9" ht="15.75" thickBot="1" x14ac:dyDescent="0.3"/>
    <row r="9" spans="2:9" ht="16.5" thickTop="1" thickBot="1" x14ac:dyDescent="0.3">
      <c r="B9" s="1" t="s">
        <v>44</v>
      </c>
      <c r="C9" s="1"/>
      <c r="D9" s="1"/>
      <c r="E9" s="1"/>
      <c r="F9" s="1"/>
      <c r="G9" s="1"/>
      <c r="I9" s="2">
        <v>3327398.74</v>
      </c>
    </row>
    <row r="10" spans="2:9" ht="16.5" thickTop="1" thickBot="1" x14ac:dyDescent="0.3">
      <c r="B10" s="1" t="s">
        <v>3</v>
      </c>
      <c r="C10" s="1"/>
      <c r="D10" s="1"/>
      <c r="E10" s="1"/>
      <c r="F10" s="1"/>
      <c r="G10" s="1"/>
      <c r="I10" s="2">
        <v>152100</v>
      </c>
    </row>
    <row r="11" spans="2:9" ht="16.5" thickTop="1" thickBot="1" x14ac:dyDescent="0.3">
      <c r="B11" s="1" t="s">
        <v>4</v>
      </c>
      <c r="C11" s="1"/>
      <c r="D11" s="1"/>
      <c r="E11" s="1"/>
      <c r="F11" s="1"/>
      <c r="G11" s="1"/>
      <c r="I11" s="2">
        <v>0</v>
      </c>
    </row>
    <row r="12" spans="2:9" ht="16.5" thickTop="1" thickBot="1" x14ac:dyDescent="0.3">
      <c r="B12" s="1" t="s">
        <v>5</v>
      </c>
      <c r="C12" s="1"/>
      <c r="D12" s="1"/>
      <c r="E12" s="1"/>
      <c r="F12" s="1"/>
      <c r="G12" s="1"/>
      <c r="I12" s="2">
        <v>0</v>
      </c>
    </row>
    <row r="13" spans="2:9" ht="16.5" thickTop="1" thickBot="1" x14ac:dyDescent="0.3">
      <c r="B13" s="1" t="s">
        <v>6</v>
      </c>
      <c r="C13" s="1"/>
      <c r="D13" s="1"/>
      <c r="E13" s="1"/>
      <c r="F13" s="1"/>
      <c r="G13" s="1"/>
      <c r="I13" s="2">
        <f>+I9+I10-I11-I12</f>
        <v>3479498.74</v>
      </c>
    </row>
    <row r="14" spans="2:9" ht="15.75" thickTop="1" x14ac:dyDescent="0.25">
      <c r="B14" s="1"/>
      <c r="C14" s="1"/>
      <c r="D14" s="1"/>
      <c r="E14" s="1"/>
      <c r="F14" s="1"/>
      <c r="G14" s="1"/>
      <c r="H14" s="1"/>
    </row>
    <row r="15" spans="2:9" ht="15.75" thickBot="1" x14ac:dyDescent="0.3">
      <c r="B15" s="126" t="s">
        <v>7</v>
      </c>
      <c r="C15" s="126"/>
      <c r="D15" s="126"/>
      <c r="E15" s="126"/>
      <c r="F15" s="126"/>
      <c r="G15" s="126"/>
      <c r="H15" s="1"/>
    </row>
    <row r="16" spans="2:9" ht="16.5" thickTop="1" thickBot="1" x14ac:dyDescent="0.3">
      <c r="B16" s="127" t="s">
        <v>8</v>
      </c>
      <c r="C16" s="128"/>
      <c r="D16" s="128"/>
      <c r="E16" s="128" t="s">
        <v>9</v>
      </c>
      <c r="F16" s="128"/>
      <c r="G16" s="129"/>
      <c r="H16" s="1"/>
    </row>
    <row r="17" spans="2:9" ht="15.75" thickTop="1" x14ac:dyDescent="0.25">
      <c r="B17" s="6" t="s">
        <v>10</v>
      </c>
      <c r="C17" s="7" t="s">
        <v>11</v>
      </c>
      <c r="D17" s="7" t="s">
        <v>12</v>
      </c>
      <c r="E17" s="7" t="s">
        <v>10</v>
      </c>
      <c r="F17" s="7" t="s">
        <v>11</v>
      </c>
      <c r="G17" s="8" t="s">
        <v>13</v>
      </c>
      <c r="H17" s="1"/>
    </row>
    <row r="18" spans="2:9" x14ac:dyDescent="0.25">
      <c r="B18" s="4">
        <v>50</v>
      </c>
      <c r="C18" s="5"/>
      <c r="D18" s="23">
        <f>+B18*C18</f>
        <v>0</v>
      </c>
      <c r="E18" s="5">
        <v>1000</v>
      </c>
      <c r="F18" s="5"/>
      <c r="G18" s="22">
        <f t="shared" ref="G18:G23" si="0">+E18*F18</f>
        <v>0</v>
      </c>
      <c r="H18" s="1"/>
    </row>
    <row r="19" spans="2:9" x14ac:dyDescent="0.25">
      <c r="B19" s="4">
        <v>100</v>
      </c>
      <c r="C19" s="5"/>
      <c r="D19" s="23">
        <f>+B19*C19</f>
        <v>0</v>
      </c>
      <c r="E19" s="5">
        <v>2000</v>
      </c>
      <c r="F19" s="5">
        <v>4</v>
      </c>
      <c r="G19" s="22">
        <f t="shared" si="0"/>
        <v>8000</v>
      </c>
      <c r="H19" s="1"/>
    </row>
    <row r="20" spans="2:9" x14ac:dyDescent="0.25">
      <c r="B20" s="4">
        <v>200</v>
      </c>
      <c r="C20" s="5">
        <v>50</v>
      </c>
      <c r="D20" s="23">
        <f>+B20*C20</f>
        <v>10000</v>
      </c>
      <c r="E20" s="5">
        <v>5000</v>
      </c>
      <c r="F20" s="5"/>
      <c r="G20" s="22">
        <f t="shared" si="0"/>
        <v>0</v>
      </c>
      <c r="H20" s="1"/>
    </row>
    <row r="21" spans="2:9" x14ac:dyDescent="0.25">
      <c r="B21" s="4">
        <v>500</v>
      </c>
      <c r="C21" s="5">
        <v>101</v>
      </c>
      <c r="D21" s="23">
        <f>+B21*C21</f>
        <v>50500</v>
      </c>
      <c r="E21" s="5">
        <v>10000</v>
      </c>
      <c r="F21" s="5">
        <v>14</v>
      </c>
      <c r="G21" s="22">
        <f t="shared" si="0"/>
        <v>140000</v>
      </c>
      <c r="H21" s="1"/>
    </row>
    <row r="22" spans="2:9" x14ac:dyDescent="0.25">
      <c r="B22" s="4">
        <v>1000</v>
      </c>
      <c r="C22" s="5">
        <v>1</v>
      </c>
      <c r="D22" s="23">
        <f>+B22*C22</f>
        <v>1000</v>
      </c>
      <c r="E22" s="5">
        <v>20000</v>
      </c>
      <c r="F22" s="5">
        <v>21</v>
      </c>
      <c r="G22" s="22">
        <f t="shared" si="0"/>
        <v>420000</v>
      </c>
      <c r="H22" s="1"/>
    </row>
    <row r="23" spans="2:9" ht="15.75" thickBot="1" x14ac:dyDescent="0.3">
      <c r="B23" s="4"/>
      <c r="C23" s="5"/>
      <c r="D23" s="23"/>
      <c r="E23" s="5">
        <v>50000</v>
      </c>
      <c r="F23" s="5">
        <v>35</v>
      </c>
      <c r="G23" s="22">
        <f t="shared" si="0"/>
        <v>1750000</v>
      </c>
      <c r="H23" s="1" t="s">
        <v>14</v>
      </c>
      <c r="I23" s="32">
        <f>D25</f>
        <v>61500</v>
      </c>
    </row>
    <row r="24" spans="2:9" ht="16.5" thickTop="1" thickBot="1" x14ac:dyDescent="0.3">
      <c r="B24" s="28"/>
      <c r="C24" s="29"/>
      <c r="D24" s="30"/>
      <c r="E24" s="29">
        <v>100000</v>
      </c>
      <c r="F24" s="29">
        <v>11</v>
      </c>
      <c r="G24" s="31">
        <f>F24*E24</f>
        <v>1100000</v>
      </c>
      <c r="H24" s="1"/>
    </row>
    <row r="25" spans="2:9" ht="16.5" thickTop="1" thickBot="1" x14ac:dyDescent="0.3">
      <c r="B25" s="130" t="s">
        <v>14</v>
      </c>
      <c r="C25" s="131"/>
      <c r="D25" s="26">
        <f>SUM(D18:D23)</f>
        <v>61500</v>
      </c>
      <c r="E25" s="131" t="s">
        <v>15</v>
      </c>
      <c r="F25" s="131"/>
      <c r="G25" s="27">
        <f>SUM(G18:G24)</f>
        <v>3418000</v>
      </c>
      <c r="H25" s="1" t="s">
        <v>16</v>
      </c>
      <c r="I25" s="24">
        <f>+D25+G25</f>
        <v>3479500</v>
      </c>
    </row>
    <row r="26" spans="2:9" ht="15.75" thickTop="1" x14ac:dyDescent="0.25">
      <c r="B26" s="1"/>
      <c r="C26" s="1"/>
      <c r="D26" s="1"/>
      <c r="E26" s="1"/>
      <c r="F26" s="1"/>
      <c r="G26" s="1"/>
      <c r="H26" s="1"/>
    </row>
    <row r="27" spans="2:9" ht="15.75" thickBot="1" x14ac:dyDescent="0.3">
      <c r="B27" s="132" t="s">
        <v>17</v>
      </c>
      <c r="C27" s="132"/>
      <c r="D27" s="132"/>
      <c r="E27" s="132"/>
      <c r="F27" s="132"/>
      <c r="G27" s="132"/>
      <c r="H27" s="132"/>
      <c r="I27" s="132"/>
    </row>
    <row r="28" spans="2:9" ht="15.75" thickTop="1" x14ac:dyDescent="0.25">
      <c r="B28" s="15" t="s">
        <v>18</v>
      </c>
      <c r="C28" s="133" t="s">
        <v>19</v>
      </c>
      <c r="D28" s="134"/>
      <c r="E28" s="135"/>
      <c r="F28" s="133" t="s">
        <v>20</v>
      </c>
      <c r="G28" s="135"/>
      <c r="H28" s="16" t="s">
        <v>21</v>
      </c>
      <c r="I28" s="17" t="s">
        <v>10</v>
      </c>
    </row>
    <row r="29" spans="2:9" x14ac:dyDescent="0.25">
      <c r="B29" s="4"/>
      <c r="C29" s="123"/>
      <c r="D29" s="124"/>
      <c r="E29" s="125"/>
      <c r="F29" s="123"/>
      <c r="G29" s="125"/>
      <c r="H29" s="5"/>
      <c r="I29" s="10"/>
    </row>
    <row r="30" spans="2:9" x14ac:dyDescent="0.25">
      <c r="B30" s="4"/>
      <c r="C30" s="123"/>
      <c r="D30" s="124"/>
      <c r="E30" s="125"/>
      <c r="F30" s="123"/>
      <c r="G30" s="125"/>
      <c r="H30" s="5"/>
      <c r="I30" s="10"/>
    </row>
    <row r="31" spans="2:9" x14ac:dyDescent="0.25">
      <c r="B31" s="4"/>
      <c r="C31" s="123"/>
      <c r="D31" s="124"/>
      <c r="E31" s="125"/>
      <c r="F31" s="123"/>
      <c r="G31" s="125"/>
      <c r="H31" s="5"/>
      <c r="I31" s="10"/>
    </row>
    <row r="32" spans="2:9" ht="15.75" thickBot="1" x14ac:dyDescent="0.3">
      <c r="B32" s="11"/>
      <c r="C32" s="116"/>
      <c r="D32" s="117"/>
      <c r="E32" s="118"/>
      <c r="F32" s="116"/>
      <c r="G32" s="118"/>
      <c r="H32" s="12"/>
      <c r="I32" s="20"/>
    </row>
    <row r="33" spans="2:11" ht="16.5" thickTop="1" thickBot="1" x14ac:dyDescent="0.3">
      <c r="B33" s="11"/>
      <c r="C33" s="116"/>
      <c r="D33" s="117"/>
      <c r="E33" s="118"/>
      <c r="F33" s="12" t="s">
        <v>22</v>
      </c>
      <c r="G33" s="12"/>
      <c r="H33" s="18"/>
      <c r="I33" s="9"/>
    </row>
    <row r="34" spans="2:11" ht="16.5" thickTop="1" thickBot="1" x14ac:dyDescent="0.3">
      <c r="B34" s="13"/>
      <c r="C34" s="119"/>
      <c r="D34" s="120"/>
      <c r="E34" s="121"/>
      <c r="F34" s="14" t="s">
        <v>23</v>
      </c>
      <c r="G34" s="14"/>
      <c r="H34" s="19"/>
      <c r="I34" s="21"/>
    </row>
    <row r="35" spans="2:11" ht="16.5" thickTop="1" thickBot="1" x14ac:dyDescent="0.3"/>
    <row r="36" spans="2:11" ht="16.5" thickTop="1" thickBot="1" x14ac:dyDescent="0.3">
      <c r="D36" s="3" t="s">
        <v>24</v>
      </c>
      <c r="E36" s="3"/>
      <c r="F36" s="3"/>
      <c r="G36" s="3"/>
      <c r="H36" s="3"/>
      <c r="I36" s="24">
        <f>+I25+I34</f>
        <v>3479500</v>
      </c>
    </row>
    <row r="37" spans="2:11" ht="16.5" thickTop="1" thickBot="1" x14ac:dyDescent="0.3">
      <c r="D37" s="3"/>
      <c r="E37" s="3" t="s">
        <v>25</v>
      </c>
      <c r="F37" s="3"/>
      <c r="G37" s="3"/>
      <c r="H37" s="3"/>
      <c r="I37" s="24">
        <f>+I13</f>
        <v>3479498.74</v>
      </c>
    </row>
    <row r="38" spans="2:11" ht="16.5" thickTop="1" thickBot="1" x14ac:dyDescent="0.3">
      <c r="D38" s="3"/>
      <c r="E38" s="3"/>
      <c r="F38" s="3" t="s">
        <v>26</v>
      </c>
      <c r="G38" s="3"/>
      <c r="H38" s="3"/>
      <c r="I38" s="24">
        <f>+I36-I37</f>
        <v>1.2599999997764826</v>
      </c>
    </row>
    <row r="39" spans="2:11" ht="15.75" thickTop="1" x14ac:dyDescent="0.25">
      <c r="K39" s="25"/>
    </row>
    <row r="40" spans="2:11" x14ac:dyDescent="0.25">
      <c r="B40" s="112" t="s">
        <v>46</v>
      </c>
      <c r="C40" s="112"/>
      <c r="D40" s="112"/>
      <c r="E40" s="112"/>
      <c r="F40" s="112"/>
      <c r="G40" s="112"/>
      <c r="H40" s="112"/>
      <c r="I40" s="112"/>
    </row>
    <row r="43" spans="2:11" x14ac:dyDescent="0.25">
      <c r="B43" t="s">
        <v>33</v>
      </c>
      <c r="H43" t="s">
        <v>33</v>
      </c>
    </row>
    <row r="44" spans="2:11" x14ac:dyDescent="0.25">
      <c r="B44" s="111" t="s">
        <v>29</v>
      </c>
      <c r="C44" s="111"/>
      <c r="D44" s="111"/>
      <c r="H44" s="111" t="s">
        <v>39</v>
      </c>
      <c r="I44" s="111"/>
    </row>
    <row r="45" spans="2:11" x14ac:dyDescent="0.25">
      <c r="B45" s="112" t="s">
        <v>28</v>
      </c>
      <c r="C45" s="112"/>
      <c r="D45" s="112"/>
      <c r="H45" s="122" t="s">
        <v>30</v>
      </c>
      <c r="I45" s="122"/>
    </row>
    <row r="46" spans="2:11" x14ac:dyDescent="0.25">
      <c r="E46" t="s">
        <v>34</v>
      </c>
    </row>
    <row r="47" spans="2:11" x14ac:dyDescent="0.25">
      <c r="E47" s="111" t="s">
        <v>31</v>
      </c>
      <c r="F47" s="111"/>
      <c r="G47" s="111"/>
    </row>
    <row r="48" spans="2:11" x14ac:dyDescent="0.25">
      <c r="E48" s="112" t="s">
        <v>32</v>
      </c>
      <c r="F48" s="112"/>
      <c r="G48" s="112"/>
    </row>
  </sheetData>
  <mergeCells count="28">
    <mergeCell ref="B3:H3"/>
    <mergeCell ref="B15:G15"/>
    <mergeCell ref="B16:D16"/>
    <mergeCell ref="E16:G16"/>
    <mergeCell ref="B25:C25"/>
    <mergeCell ref="E25:F25"/>
    <mergeCell ref="B6:I6"/>
    <mergeCell ref="F28:G28"/>
    <mergeCell ref="C29:E29"/>
    <mergeCell ref="F29:G29"/>
    <mergeCell ref="C30:E30"/>
    <mergeCell ref="F30:G30"/>
    <mergeCell ref="E48:G48"/>
    <mergeCell ref="B5:I5"/>
    <mergeCell ref="B40:I40"/>
    <mergeCell ref="B45:D45"/>
    <mergeCell ref="B44:D44"/>
    <mergeCell ref="H44:I44"/>
    <mergeCell ref="H45:I45"/>
    <mergeCell ref="E47:G47"/>
    <mergeCell ref="C31:E31"/>
    <mergeCell ref="F31:G31"/>
    <mergeCell ref="C32:E32"/>
    <mergeCell ref="F32:G32"/>
    <mergeCell ref="C33:E33"/>
    <mergeCell ref="C34:E34"/>
    <mergeCell ref="B27:I27"/>
    <mergeCell ref="C28:E28"/>
  </mergeCells>
  <pageMargins left="0.7" right="0.7" top="0.75" bottom="0.75" header="0.3" footer="0.3"/>
  <pageSetup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8"/>
  <sheetViews>
    <sheetView zoomScaleNormal="100" workbookViewId="0">
      <selection activeCell="E16" sqref="E16:G16"/>
    </sheetView>
  </sheetViews>
  <sheetFormatPr baseColWidth="10" defaultRowHeight="15" x14ac:dyDescent="0.25"/>
  <cols>
    <col min="1" max="1" width="1.140625" customWidth="1"/>
    <col min="2" max="2" width="7.140625" customWidth="1"/>
    <col min="3" max="3" width="9.5703125" customWidth="1"/>
    <col min="5" max="5" width="8.28515625" customWidth="1"/>
    <col min="6" max="6" width="10" customWidth="1"/>
    <col min="7" max="7" width="12.140625" customWidth="1"/>
    <col min="8" max="8" width="13.140625" customWidth="1"/>
    <col min="9" max="9" width="17" customWidth="1"/>
    <col min="10" max="10" width="14.28515625" customWidth="1"/>
    <col min="11" max="11" width="15.28515625" bestFit="1" customWidth="1"/>
  </cols>
  <sheetData>
    <row r="1" spans="2:9" x14ac:dyDescent="0.25">
      <c r="B1" s="3" t="s">
        <v>0</v>
      </c>
      <c r="C1" s="3"/>
      <c r="D1" s="3"/>
      <c r="E1" s="3"/>
      <c r="F1" s="3"/>
      <c r="G1" s="3"/>
      <c r="H1" s="3"/>
    </row>
    <row r="3" spans="2:9" x14ac:dyDescent="0.25">
      <c r="B3" s="111" t="s">
        <v>1</v>
      </c>
      <c r="C3" s="111"/>
      <c r="D3" s="111"/>
      <c r="E3" s="111"/>
      <c r="F3" s="111"/>
      <c r="G3" s="111"/>
      <c r="H3" s="111"/>
    </row>
    <row r="5" spans="2:9" x14ac:dyDescent="0.25">
      <c r="B5" s="115" t="s">
        <v>48</v>
      </c>
      <c r="C5" s="115"/>
      <c r="D5" s="115"/>
      <c r="E5" s="115"/>
      <c r="F5" s="115"/>
      <c r="G5" s="115"/>
      <c r="H5" s="115"/>
      <c r="I5" s="115"/>
    </row>
    <row r="6" spans="2:9" x14ac:dyDescent="0.25">
      <c r="B6" s="112" t="s">
        <v>49</v>
      </c>
      <c r="C6" s="112"/>
      <c r="D6" s="112"/>
      <c r="E6" s="112"/>
      <c r="F6" s="112"/>
      <c r="G6" s="112"/>
      <c r="H6" s="112"/>
      <c r="I6" s="112"/>
    </row>
    <row r="8" spans="2:9" ht="15.75" thickBot="1" x14ac:dyDescent="0.3"/>
    <row r="9" spans="2:9" ht="16.5" thickTop="1" thickBot="1" x14ac:dyDescent="0.3">
      <c r="B9" s="113" t="s">
        <v>53</v>
      </c>
      <c r="C9" s="113"/>
      <c r="D9" s="113"/>
      <c r="E9" s="113"/>
      <c r="F9" s="113"/>
      <c r="G9" s="113"/>
      <c r="H9" s="114"/>
      <c r="I9" s="2">
        <v>1567858.74</v>
      </c>
    </row>
    <row r="10" spans="2:9" ht="16.5" thickTop="1" thickBot="1" x14ac:dyDescent="0.3">
      <c r="B10" s="1" t="s">
        <v>3</v>
      </c>
      <c r="C10" s="1"/>
      <c r="D10" s="1"/>
      <c r="E10" s="1"/>
      <c r="F10" s="1"/>
      <c r="G10" s="1"/>
      <c r="I10" s="2">
        <v>782200</v>
      </c>
    </row>
    <row r="11" spans="2:9" ht="16.5" thickTop="1" thickBot="1" x14ac:dyDescent="0.3">
      <c r="B11" s="1" t="s">
        <v>4</v>
      </c>
      <c r="C11" s="1"/>
      <c r="D11" s="1"/>
      <c r="E11" s="1"/>
      <c r="F11" s="1"/>
      <c r="G11" s="1"/>
      <c r="I11" s="2">
        <v>0</v>
      </c>
    </row>
    <row r="12" spans="2:9" ht="16.5" thickTop="1" thickBot="1" x14ac:dyDescent="0.3">
      <c r="B12" s="1" t="s">
        <v>5</v>
      </c>
      <c r="C12" s="1"/>
      <c r="D12" s="1"/>
      <c r="E12" s="1"/>
      <c r="F12" s="1"/>
      <c r="G12" s="1"/>
      <c r="I12" s="2">
        <v>0</v>
      </c>
    </row>
    <row r="13" spans="2:9" ht="16.5" thickTop="1" thickBot="1" x14ac:dyDescent="0.3">
      <c r="B13" s="1" t="s">
        <v>6</v>
      </c>
      <c r="C13" s="1"/>
      <c r="D13" s="1"/>
      <c r="E13" s="1"/>
      <c r="F13" s="1"/>
      <c r="G13" s="1"/>
      <c r="I13" s="2">
        <f>+I9+I10-I11-I12</f>
        <v>2350058.7400000002</v>
      </c>
    </row>
    <row r="14" spans="2:9" ht="15.75" thickTop="1" x14ac:dyDescent="0.25">
      <c r="B14" s="1"/>
      <c r="C14" s="1"/>
      <c r="D14" s="1"/>
      <c r="E14" s="1"/>
      <c r="F14" s="1"/>
      <c r="G14" s="1"/>
      <c r="H14" s="1"/>
    </row>
    <row r="15" spans="2:9" ht="15.75" thickBot="1" x14ac:dyDescent="0.3">
      <c r="B15" s="126" t="s">
        <v>7</v>
      </c>
      <c r="C15" s="126"/>
      <c r="D15" s="126"/>
      <c r="E15" s="126"/>
      <c r="F15" s="126"/>
      <c r="G15" s="126"/>
      <c r="H15" s="1"/>
    </row>
    <row r="16" spans="2:9" ht="16.5" thickTop="1" thickBot="1" x14ac:dyDescent="0.3">
      <c r="B16" s="127" t="s">
        <v>8</v>
      </c>
      <c r="C16" s="128"/>
      <c r="D16" s="128"/>
      <c r="E16" s="128" t="s">
        <v>9</v>
      </c>
      <c r="F16" s="128"/>
      <c r="G16" s="129"/>
      <c r="H16" s="1"/>
    </row>
    <row r="17" spans="2:9" ht="15.75" thickTop="1" x14ac:dyDescent="0.25">
      <c r="B17" s="6" t="s">
        <v>10</v>
      </c>
      <c r="C17" s="7" t="s">
        <v>11</v>
      </c>
      <c r="D17" s="7" t="s">
        <v>12</v>
      </c>
      <c r="E17" s="7" t="s">
        <v>10</v>
      </c>
      <c r="F17" s="7" t="s">
        <v>11</v>
      </c>
      <c r="G17" s="8" t="s">
        <v>13</v>
      </c>
      <c r="H17" s="1"/>
    </row>
    <row r="18" spans="2:9" x14ac:dyDescent="0.25">
      <c r="B18" s="4">
        <v>50</v>
      </c>
      <c r="C18" s="5">
        <v>1</v>
      </c>
      <c r="D18" s="23">
        <f>+B18*C18</f>
        <v>50</v>
      </c>
      <c r="E18" s="5">
        <v>1000</v>
      </c>
      <c r="F18" s="5"/>
      <c r="G18" s="22">
        <f t="shared" ref="G18:G23" si="0">+E18*F18</f>
        <v>0</v>
      </c>
      <c r="H18" s="1"/>
    </row>
    <row r="19" spans="2:9" x14ac:dyDescent="0.25">
      <c r="B19" s="4">
        <v>100</v>
      </c>
      <c r="C19" s="5">
        <v>1</v>
      </c>
      <c r="D19" s="23">
        <f>+B19*C19</f>
        <v>100</v>
      </c>
      <c r="E19" s="5">
        <v>2000</v>
      </c>
      <c r="F19" s="5">
        <v>13</v>
      </c>
      <c r="G19" s="22">
        <f t="shared" si="0"/>
        <v>26000</v>
      </c>
      <c r="H19" s="1"/>
    </row>
    <row r="20" spans="2:9" x14ac:dyDescent="0.25">
      <c r="B20" s="4">
        <v>200</v>
      </c>
      <c r="C20" s="5">
        <v>22</v>
      </c>
      <c r="D20" s="23">
        <f>+B20*C20</f>
        <v>4400</v>
      </c>
      <c r="E20" s="5">
        <v>5000</v>
      </c>
      <c r="F20" s="5">
        <v>4</v>
      </c>
      <c r="G20" s="22">
        <f t="shared" si="0"/>
        <v>20000</v>
      </c>
      <c r="H20" s="1"/>
    </row>
    <row r="21" spans="2:9" x14ac:dyDescent="0.25">
      <c r="B21" s="4">
        <v>500</v>
      </c>
      <c r="C21" s="5">
        <v>79</v>
      </c>
      <c r="D21" s="23">
        <f>+B21*C21</f>
        <v>39500</v>
      </c>
      <c r="E21" s="5">
        <v>10000</v>
      </c>
      <c r="F21" s="5">
        <v>25</v>
      </c>
      <c r="G21" s="22">
        <f t="shared" si="0"/>
        <v>250000</v>
      </c>
      <c r="H21" s="1"/>
    </row>
    <row r="22" spans="2:9" x14ac:dyDescent="0.25">
      <c r="B22" s="4">
        <v>1000</v>
      </c>
      <c r="C22" s="5">
        <v>0</v>
      </c>
      <c r="D22" s="23">
        <f>+B22*C22</f>
        <v>0</v>
      </c>
      <c r="E22" s="5">
        <v>20000</v>
      </c>
      <c r="F22" s="5">
        <v>23</v>
      </c>
      <c r="G22" s="22">
        <f t="shared" si="0"/>
        <v>460000</v>
      </c>
      <c r="H22" s="1"/>
    </row>
    <row r="23" spans="2:9" ht="15.75" thickBot="1" x14ac:dyDescent="0.3">
      <c r="B23" s="4"/>
      <c r="C23" s="5"/>
      <c r="D23" s="23"/>
      <c r="E23" s="5">
        <v>50000</v>
      </c>
      <c r="F23" s="5">
        <v>31</v>
      </c>
      <c r="G23" s="22">
        <f t="shared" si="0"/>
        <v>1550000</v>
      </c>
      <c r="H23" s="1" t="s">
        <v>14</v>
      </c>
      <c r="I23" s="32">
        <f>D25</f>
        <v>44050</v>
      </c>
    </row>
    <row r="24" spans="2:9" ht="16.5" thickTop="1" thickBot="1" x14ac:dyDescent="0.3">
      <c r="B24" s="28"/>
      <c r="C24" s="29"/>
      <c r="D24" s="30"/>
      <c r="E24" s="29">
        <v>100000</v>
      </c>
      <c r="F24" s="29">
        <v>0</v>
      </c>
      <c r="G24" s="31">
        <f>F24*E24</f>
        <v>0</v>
      </c>
      <c r="H24" s="1"/>
    </row>
    <row r="25" spans="2:9" ht="16.5" thickTop="1" thickBot="1" x14ac:dyDescent="0.3">
      <c r="B25" s="130" t="s">
        <v>14</v>
      </c>
      <c r="C25" s="131"/>
      <c r="D25" s="26">
        <f>SUM(D18:D23)</f>
        <v>44050</v>
      </c>
      <c r="E25" s="131" t="s">
        <v>15</v>
      </c>
      <c r="F25" s="131"/>
      <c r="G25" s="27">
        <f>SUM(G18:G24)</f>
        <v>2306000</v>
      </c>
      <c r="H25" s="1" t="s">
        <v>16</v>
      </c>
      <c r="I25" s="24">
        <f>+D25+G25</f>
        <v>2350050</v>
      </c>
    </row>
    <row r="26" spans="2:9" ht="15.75" thickTop="1" x14ac:dyDescent="0.25">
      <c r="B26" s="1"/>
      <c r="C26" s="1"/>
      <c r="D26" s="1"/>
      <c r="E26" s="1"/>
      <c r="F26" s="1"/>
      <c r="G26" s="1"/>
      <c r="H26" s="1"/>
    </row>
    <row r="27" spans="2:9" ht="15.75" thickBot="1" x14ac:dyDescent="0.3">
      <c r="B27" s="132" t="s">
        <v>17</v>
      </c>
      <c r="C27" s="132"/>
      <c r="D27" s="132"/>
      <c r="E27" s="132"/>
      <c r="F27" s="132"/>
      <c r="G27" s="132"/>
      <c r="H27" s="132"/>
      <c r="I27" s="132"/>
    </row>
    <row r="28" spans="2:9" ht="15.75" thickTop="1" x14ac:dyDescent="0.25">
      <c r="B28" s="15" t="s">
        <v>18</v>
      </c>
      <c r="C28" s="133" t="s">
        <v>19</v>
      </c>
      <c r="D28" s="134"/>
      <c r="E28" s="135"/>
      <c r="F28" s="133" t="s">
        <v>20</v>
      </c>
      <c r="G28" s="135"/>
      <c r="H28" s="16" t="s">
        <v>21</v>
      </c>
      <c r="I28" s="17" t="s">
        <v>10</v>
      </c>
    </row>
    <row r="29" spans="2:9" x14ac:dyDescent="0.25">
      <c r="B29" s="4"/>
      <c r="C29" s="123"/>
      <c r="D29" s="124"/>
      <c r="E29" s="125"/>
      <c r="F29" s="123"/>
      <c r="G29" s="125"/>
      <c r="H29" s="5"/>
      <c r="I29" s="10"/>
    </row>
    <row r="30" spans="2:9" x14ac:dyDescent="0.25">
      <c r="B30" s="4"/>
      <c r="C30" s="123"/>
      <c r="D30" s="124"/>
      <c r="E30" s="125"/>
      <c r="F30" s="123"/>
      <c r="G30" s="125"/>
      <c r="H30" s="5"/>
      <c r="I30" s="10"/>
    </row>
    <row r="31" spans="2:9" x14ac:dyDescent="0.25">
      <c r="B31" s="4"/>
      <c r="C31" s="123"/>
      <c r="D31" s="124"/>
      <c r="E31" s="125"/>
      <c r="F31" s="123"/>
      <c r="G31" s="125"/>
      <c r="H31" s="5"/>
      <c r="I31" s="10"/>
    </row>
    <row r="32" spans="2:9" ht="15.75" thickBot="1" x14ac:dyDescent="0.3">
      <c r="B32" s="11"/>
      <c r="C32" s="116"/>
      <c r="D32" s="117"/>
      <c r="E32" s="118"/>
      <c r="F32" s="116"/>
      <c r="G32" s="118"/>
      <c r="H32" s="12"/>
      <c r="I32" s="20"/>
    </row>
    <row r="33" spans="2:11" ht="16.5" thickTop="1" thickBot="1" x14ac:dyDescent="0.3">
      <c r="B33" s="11"/>
      <c r="C33" s="116"/>
      <c r="D33" s="117"/>
      <c r="E33" s="118"/>
      <c r="F33" s="12" t="s">
        <v>22</v>
      </c>
      <c r="G33" s="12"/>
      <c r="H33" s="18"/>
      <c r="I33" s="9"/>
    </row>
    <row r="34" spans="2:11" ht="16.5" thickTop="1" thickBot="1" x14ac:dyDescent="0.3">
      <c r="B34" s="13"/>
      <c r="C34" s="119"/>
      <c r="D34" s="120"/>
      <c r="E34" s="121"/>
      <c r="F34" s="14" t="s">
        <v>23</v>
      </c>
      <c r="G34" s="14"/>
      <c r="H34" s="19"/>
      <c r="I34" s="21"/>
    </row>
    <row r="35" spans="2:11" ht="16.5" thickTop="1" thickBot="1" x14ac:dyDescent="0.3"/>
    <row r="36" spans="2:11" ht="16.5" thickTop="1" thickBot="1" x14ac:dyDescent="0.3">
      <c r="D36" s="3" t="s">
        <v>24</v>
      </c>
      <c r="E36" s="3"/>
      <c r="F36" s="3"/>
      <c r="G36" s="3"/>
      <c r="H36" s="3"/>
      <c r="I36" s="24">
        <f>+I25+I34</f>
        <v>2350050</v>
      </c>
    </row>
    <row r="37" spans="2:11" ht="16.5" thickTop="1" thickBot="1" x14ac:dyDescent="0.3">
      <c r="D37" s="3"/>
      <c r="E37" s="3" t="s">
        <v>25</v>
      </c>
      <c r="F37" s="3"/>
      <c r="G37" s="3"/>
      <c r="H37" s="3"/>
      <c r="I37" s="24">
        <f>+I13</f>
        <v>2350058.7400000002</v>
      </c>
    </row>
    <row r="38" spans="2:11" ht="16.5" thickTop="1" thickBot="1" x14ac:dyDescent="0.3">
      <c r="D38" s="3"/>
      <c r="E38" s="3"/>
      <c r="F38" s="3" t="s">
        <v>26</v>
      </c>
      <c r="G38" s="3"/>
      <c r="H38" s="3"/>
      <c r="I38" s="24">
        <f>+I36-I37</f>
        <v>-8.7400000002235174</v>
      </c>
    </row>
    <row r="39" spans="2:11" ht="15.75" thickTop="1" x14ac:dyDescent="0.25">
      <c r="K39" s="25"/>
    </row>
    <row r="40" spans="2:11" x14ac:dyDescent="0.25">
      <c r="B40" s="112" t="s">
        <v>52</v>
      </c>
      <c r="C40" s="112"/>
      <c r="D40" s="112"/>
      <c r="E40" s="112"/>
      <c r="F40" s="112"/>
      <c r="G40" s="112"/>
      <c r="H40" s="112"/>
      <c r="I40" s="112"/>
    </row>
    <row r="43" spans="2:11" x14ac:dyDescent="0.25">
      <c r="B43" t="s">
        <v>33</v>
      </c>
      <c r="H43" t="s">
        <v>33</v>
      </c>
    </row>
    <row r="44" spans="2:11" x14ac:dyDescent="0.25">
      <c r="B44" s="111" t="s">
        <v>29</v>
      </c>
      <c r="C44" s="111"/>
      <c r="D44" s="111"/>
      <c r="H44" s="111" t="s">
        <v>39</v>
      </c>
      <c r="I44" s="111"/>
    </row>
    <row r="45" spans="2:11" x14ac:dyDescent="0.25">
      <c r="B45" s="112" t="s">
        <v>28</v>
      </c>
      <c r="C45" s="112"/>
      <c r="D45" s="112"/>
      <c r="H45" s="122" t="s">
        <v>30</v>
      </c>
      <c r="I45" s="122"/>
    </row>
    <row r="46" spans="2:11" x14ac:dyDescent="0.25">
      <c r="E46" t="s">
        <v>34</v>
      </c>
    </row>
    <row r="47" spans="2:11" x14ac:dyDescent="0.25">
      <c r="E47" s="111" t="s">
        <v>31</v>
      </c>
      <c r="F47" s="111"/>
      <c r="G47" s="111"/>
    </row>
    <row r="48" spans="2:11" x14ac:dyDescent="0.25">
      <c r="E48" s="112" t="s">
        <v>32</v>
      </c>
      <c r="F48" s="112"/>
      <c r="G48" s="112"/>
    </row>
  </sheetData>
  <mergeCells count="29">
    <mergeCell ref="E47:G47"/>
    <mergeCell ref="E48:G48"/>
    <mergeCell ref="C33:E33"/>
    <mergeCell ref="C34:E34"/>
    <mergeCell ref="B40:I40"/>
    <mergeCell ref="B44:D44"/>
    <mergeCell ref="H44:I44"/>
    <mergeCell ref="B45:D45"/>
    <mergeCell ref="H45:I45"/>
    <mergeCell ref="C30:E30"/>
    <mergeCell ref="F30:G30"/>
    <mergeCell ref="C31:E31"/>
    <mergeCell ref="F31:G31"/>
    <mergeCell ref="C32:E32"/>
    <mergeCell ref="F32:G32"/>
    <mergeCell ref="C29:E29"/>
    <mergeCell ref="F29:G29"/>
    <mergeCell ref="B3:H3"/>
    <mergeCell ref="B5:I5"/>
    <mergeCell ref="B6:I6"/>
    <mergeCell ref="B15:G15"/>
    <mergeCell ref="B16:D16"/>
    <mergeCell ref="E16:G16"/>
    <mergeCell ref="B9:H9"/>
    <mergeCell ref="B25:C25"/>
    <mergeCell ref="E25:F25"/>
    <mergeCell ref="B27:I27"/>
    <mergeCell ref="C28:E28"/>
    <mergeCell ref="F28:G28"/>
  </mergeCells>
  <pageMargins left="0.7" right="0.7" top="0.75" bottom="0.75" header="0.3" footer="0.3"/>
  <pageSetup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8"/>
  <sheetViews>
    <sheetView topLeftCell="A7" zoomScaleNormal="100" workbookViewId="0">
      <selection activeCell="I13" sqref="I13"/>
    </sheetView>
  </sheetViews>
  <sheetFormatPr baseColWidth="10" defaultRowHeight="15" x14ac:dyDescent="0.25"/>
  <cols>
    <col min="1" max="1" width="4.28515625" customWidth="1"/>
    <col min="2" max="2" width="7.140625" customWidth="1"/>
    <col min="3" max="3" width="9.5703125" customWidth="1"/>
    <col min="5" max="5" width="8.28515625" customWidth="1"/>
    <col min="6" max="6" width="10" customWidth="1"/>
    <col min="7" max="7" width="12.140625" customWidth="1"/>
    <col min="8" max="8" width="13.140625" customWidth="1"/>
    <col min="9" max="9" width="17" customWidth="1"/>
    <col min="10" max="10" width="14.28515625" customWidth="1"/>
    <col min="11" max="11" width="15.28515625" bestFit="1" customWidth="1"/>
    <col min="14" max="14" width="15.140625" bestFit="1" customWidth="1"/>
  </cols>
  <sheetData>
    <row r="1" spans="2:14" x14ac:dyDescent="0.25">
      <c r="B1" s="3" t="s">
        <v>0</v>
      </c>
      <c r="C1" s="3"/>
      <c r="D1" s="3"/>
      <c r="E1" s="3"/>
      <c r="F1" s="3"/>
      <c r="G1" s="3"/>
      <c r="H1" s="3"/>
    </row>
    <row r="3" spans="2:14" x14ac:dyDescent="0.25">
      <c r="B3" s="111" t="s">
        <v>1</v>
      </c>
      <c r="C3" s="111"/>
      <c r="D3" s="111"/>
      <c r="E3" s="111"/>
      <c r="F3" s="111"/>
      <c r="G3" s="111"/>
      <c r="H3" s="111"/>
    </row>
    <row r="5" spans="2:14" ht="15" customHeight="1" x14ac:dyDescent="0.25">
      <c r="B5" s="115" t="s">
        <v>57</v>
      </c>
      <c r="C5" s="115"/>
      <c r="D5" s="115"/>
      <c r="E5" s="115"/>
      <c r="F5" s="115"/>
      <c r="G5" s="115"/>
      <c r="H5" s="115"/>
      <c r="I5" s="115"/>
    </row>
    <row r="6" spans="2:14" ht="12" customHeight="1" x14ac:dyDescent="0.25">
      <c r="B6" s="115"/>
      <c r="C6" s="115"/>
      <c r="D6" s="115"/>
      <c r="E6" s="115"/>
      <c r="F6" s="115"/>
      <c r="G6" s="115"/>
      <c r="H6" s="115"/>
      <c r="I6" s="115"/>
    </row>
    <row r="8" spans="2:14" ht="15.75" thickBot="1" x14ac:dyDescent="0.3"/>
    <row r="9" spans="2:14" ht="16.5" thickTop="1" thickBot="1" x14ac:dyDescent="0.3">
      <c r="B9" s="113" t="s">
        <v>58</v>
      </c>
      <c r="C9" s="113"/>
      <c r="D9" s="113"/>
      <c r="E9" s="113"/>
      <c r="F9" s="113"/>
      <c r="G9" s="113"/>
      <c r="H9" s="114"/>
      <c r="I9" s="2">
        <v>92158.74</v>
      </c>
    </row>
    <row r="10" spans="2:14" ht="16.5" thickTop="1" thickBot="1" x14ac:dyDescent="0.3">
      <c r="B10" s="1" t="s">
        <v>3</v>
      </c>
      <c r="C10" s="1"/>
      <c r="D10" s="1"/>
      <c r="E10" s="1"/>
      <c r="F10" s="1"/>
      <c r="G10" s="1"/>
      <c r="I10" s="2">
        <v>176396520</v>
      </c>
      <c r="J10" s="35"/>
      <c r="N10" s="34"/>
    </row>
    <row r="11" spans="2:14" ht="16.5" thickTop="1" thickBot="1" x14ac:dyDescent="0.3">
      <c r="B11" s="1" t="s">
        <v>4</v>
      </c>
      <c r="C11" s="1"/>
      <c r="D11" s="1"/>
      <c r="E11" s="1"/>
      <c r="F11" s="1"/>
      <c r="G11" s="1"/>
      <c r="I11" s="2">
        <v>173887200</v>
      </c>
    </row>
    <row r="12" spans="2:14" ht="16.5" thickTop="1" thickBot="1" x14ac:dyDescent="0.3">
      <c r="B12" s="1" t="s">
        <v>5</v>
      </c>
      <c r="C12" s="1"/>
      <c r="D12" s="1"/>
      <c r="E12" s="1"/>
      <c r="F12" s="1"/>
      <c r="G12" s="1"/>
      <c r="I12" s="2">
        <v>2601545</v>
      </c>
    </row>
    <row r="13" spans="2:14" ht="16.5" thickTop="1" thickBot="1" x14ac:dyDescent="0.3">
      <c r="B13" s="1" t="s">
        <v>6</v>
      </c>
      <c r="C13" s="1"/>
      <c r="D13" s="1"/>
      <c r="E13" s="1"/>
      <c r="F13" s="1"/>
      <c r="G13" s="1"/>
      <c r="I13" s="2">
        <f>(I9+I10)-(I11+I12)</f>
        <v>-66.259999990463257</v>
      </c>
    </row>
    <row r="14" spans="2:14" ht="15.75" thickTop="1" x14ac:dyDescent="0.25">
      <c r="B14" s="1"/>
      <c r="C14" s="1"/>
      <c r="D14" s="1"/>
      <c r="E14" s="1"/>
      <c r="F14" s="1"/>
      <c r="G14" s="1"/>
      <c r="H14" s="1"/>
    </row>
    <row r="15" spans="2:14" ht="15.75" thickBot="1" x14ac:dyDescent="0.3">
      <c r="B15" s="126" t="s">
        <v>7</v>
      </c>
      <c r="C15" s="126"/>
      <c r="D15" s="126"/>
      <c r="E15" s="126"/>
      <c r="F15" s="126"/>
      <c r="G15" s="126"/>
      <c r="H15" s="1"/>
    </row>
    <row r="16" spans="2:14" ht="16.5" thickTop="1" thickBot="1" x14ac:dyDescent="0.3">
      <c r="B16" s="127" t="s">
        <v>8</v>
      </c>
      <c r="C16" s="128"/>
      <c r="D16" s="128"/>
      <c r="E16" s="128" t="s">
        <v>9</v>
      </c>
      <c r="F16" s="128"/>
      <c r="G16" s="129"/>
      <c r="H16" s="1"/>
    </row>
    <row r="17" spans="2:9" ht="15.75" thickTop="1" x14ac:dyDescent="0.25">
      <c r="B17" s="6" t="s">
        <v>10</v>
      </c>
      <c r="C17" s="7" t="s">
        <v>11</v>
      </c>
      <c r="D17" s="7" t="s">
        <v>12</v>
      </c>
      <c r="E17" s="7" t="s">
        <v>10</v>
      </c>
      <c r="F17" s="7" t="s">
        <v>11</v>
      </c>
      <c r="G17" s="8" t="s">
        <v>13</v>
      </c>
      <c r="H17" s="1"/>
    </row>
    <row r="18" spans="2:9" x14ac:dyDescent="0.25">
      <c r="B18" s="4">
        <v>50</v>
      </c>
      <c r="C18" s="5">
        <v>0</v>
      </c>
      <c r="D18" s="23">
        <v>0</v>
      </c>
      <c r="E18" s="5">
        <v>1000</v>
      </c>
      <c r="F18" s="5">
        <v>0</v>
      </c>
      <c r="G18" s="22">
        <f t="shared" ref="G18:G23" si="0">+E18*F18</f>
        <v>0</v>
      </c>
      <c r="H18" s="1"/>
    </row>
    <row r="19" spans="2:9" x14ac:dyDescent="0.25">
      <c r="B19" s="4">
        <v>100</v>
      </c>
      <c r="C19" s="5">
        <v>0</v>
      </c>
      <c r="D19" s="23">
        <f>+B19*C19</f>
        <v>0</v>
      </c>
      <c r="E19" s="5">
        <v>2000</v>
      </c>
      <c r="F19" s="5">
        <v>0</v>
      </c>
      <c r="G19" s="22">
        <f t="shared" si="0"/>
        <v>0</v>
      </c>
      <c r="H19" s="1"/>
    </row>
    <row r="20" spans="2:9" x14ac:dyDescent="0.25">
      <c r="B20" s="4">
        <v>200</v>
      </c>
      <c r="C20" s="5">
        <v>0</v>
      </c>
      <c r="D20" s="23">
        <f>+B20*C20</f>
        <v>0</v>
      </c>
      <c r="E20" s="5">
        <v>5000</v>
      </c>
      <c r="F20" s="5">
        <v>0</v>
      </c>
      <c r="G20" s="22">
        <f t="shared" si="0"/>
        <v>0</v>
      </c>
      <c r="H20" s="1"/>
    </row>
    <row r="21" spans="2:9" x14ac:dyDescent="0.25">
      <c r="B21" s="4">
        <v>500</v>
      </c>
      <c r="C21" s="5">
        <v>0</v>
      </c>
      <c r="D21" s="23">
        <f>+B21*C21</f>
        <v>0</v>
      </c>
      <c r="E21" s="5">
        <v>10000</v>
      </c>
      <c r="F21" s="5">
        <v>0</v>
      </c>
      <c r="G21" s="22">
        <f t="shared" si="0"/>
        <v>0</v>
      </c>
      <c r="H21" s="1"/>
    </row>
    <row r="22" spans="2:9" ht="15.75" thickBot="1" x14ac:dyDescent="0.3">
      <c r="B22" s="4">
        <v>1000</v>
      </c>
      <c r="C22" s="5">
        <v>0</v>
      </c>
      <c r="D22" s="23">
        <f>+B22*C22</f>
        <v>0</v>
      </c>
      <c r="E22" s="5">
        <v>20000</v>
      </c>
      <c r="F22" s="5">
        <v>0</v>
      </c>
      <c r="G22" s="22">
        <f t="shared" si="0"/>
        <v>0</v>
      </c>
      <c r="H22" s="1"/>
    </row>
    <row r="23" spans="2:9" ht="15.75" thickBot="1" x14ac:dyDescent="0.3">
      <c r="B23" s="4"/>
      <c r="C23" s="5"/>
      <c r="D23" s="23"/>
      <c r="E23" s="5">
        <v>50000</v>
      </c>
      <c r="F23" s="5">
        <v>0</v>
      </c>
      <c r="G23" s="22">
        <f t="shared" si="0"/>
        <v>0</v>
      </c>
      <c r="H23" s="1" t="s">
        <v>14</v>
      </c>
      <c r="I23" s="33">
        <f>D25</f>
        <v>0</v>
      </c>
    </row>
    <row r="24" spans="2:9" ht="15.75" thickBot="1" x14ac:dyDescent="0.3">
      <c r="B24" s="28"/>
      <c r="C24" s="29"/>
      <c r="D24" s="30"/>
      <c r="E24" s="29">
        <v>100000</v>
      </c>
      <c r="F24" s="29">
        <v>0</v>
      </c>
      <c r="G24" s="31">
        <f>F24*E24</f>
        <v>0</v>
      </c>
      <c r="H24" s="1"/>
    </row>
    <row r="25" spans="2:9" ht="16.5" thickTop="1" thickBot="1" x14ac:dyDescent="0.3">
      <c r="B25" s="130" t="s">
        <v>14</v>
      </c>
      <c r="C25" s="131"/>
      <c r="D25" s="26">
        <f>SUM(D18:D23)</f>
        <v>0</v>
      </c>
      <c r="E25" s="131" t="s">
        <v>15</v>
      </c>
      <c r="F25" s="131"/>
      <c r="G25" s="27">
        <f>SUM(G18:G24)</f>
        <v>0</v>
      </c>
      <c r="H25" s="1" t="s">
        <v>16</v>
      </c>
      <c r="I25" s="24">
        <f>+D25+G25</f>
        <v>0</v>
      </c>
    </row>
    <row r="26" spans="2:9" ht="15.75" thickTop="1" x14ac:dyDescent="0.25">
      <c r="B26" s="1"/>
      <c r="C26" s="1"/>
      <c r="D26" s="1"/>
      <c r="E26" s="1"/>
      <c r="F26" s="1"/>
      <c r="G26" s="1"/>
      <c r="H26" s="1"/>
    </row>
    <row r="27" spans="2:9" ht="15.75" thickBot="1" x14ac:dyDescent="0.3">
      <c r="B27" s="132" t="s">
        <v>17</v>
      </c>
      <c r="C27" s="132"/>
      <c r="D27" s="132"/>
      <c r="E27" s="132"/>
      <c r="F27" s="132"/>
      <c r="G27" s="132"/>
      <c r="H27" s="132"/>
      <c r="I27" s="132"/>
    </row>
    <row r="28" spans="2:9" ht="15.75" thickTop="1" x14ac:dyDescent="0.25">
      <c r="B28" s="15" t="s">
        <v>18</v>
      </c>
      <c r="C28" s="133" t="s">
        <v>19</v>
      </c>
      <c r="D28" s="134"/>
      <c r="E28" s="135"/>
      <c r="F28" s="133" t="s">
        <v>20</v>
      </c>
      <c r="G28" s="135"/>
      <c r="H28" s="16" t="s">
        <v>21</v>
      </c>
      <c r="I28" s="17" t="s">
        <v>10</v>
      </c>
    </row>
    <row r="29" spans="2:9" x14ac:dyDescent="0.25">
      <c r="B29" s="4"/>
      <c r="C29" s="123"/>
      <c r="D29" s="124"/>
      <c r="E29" s="125"/>
      <c r="F29" s="123"/>
      <c r="G29" s="125"/>
      <c r="H29" s="5"/>
      <c r="I29" s="10"/>
    </row>
    <row r="30" spans="2:9" x14ac:dyDescent="0.25">
      <c r="B30" s="4"/>
      <c r="C30" s="123"/>
      <c r="D30" s="124"/>
      <c r="E30" s="125"/>
      <c r="F30" s="123"/>
      <c r="G30" s="125"/>
      <c r="H30" s="5"/>
      <c r="I30" s="10"/>
    </row>
    <row r="31" spans="2:9" x14ac:dyDescent="0.25">
      <c r="B31" s="4"/>
      <c r="C31" s="123"/>
      <c r="D31" s="124"/>
      <c r="E31" s="125"/>
      <c r="F31" s="123"/>
      <c r="G31" s="125"/>
      <c r="H31" s="5"/>
      <c r="I31" s="10"/>
    </row>
    <row r="32" spans="2:9" ht="15.75" thickBot="1" x14ac:dyDescent="0.3">
      <c r="B32" s="11"/>
      <c r="C32" s="116"/>
      <c r="D32" s="117"/>
      <c r="E32" s="118"/>
      <c r="F32" s="116"/>
      <c r="G32" s="118"/>
      <c r="H32" s="12"/>
      <c r="I32" s="20"/>
    </row>
    <row r="33" spans="2:11" ht="16.5" thickTop="1" thickBot="1" x14ac:dyDescent="0.3">
      <c r="B33" s="11"/>
      <c r="C33" s="116"/>
      <c r="D33" s="117"/>
      <c r="E33" s="118"/>
      <c r="F33" s="12" t="s">
        <v>22</v>
      </c>
      <c r="G33" s="12"/>
      <c r="H33" s="18"/>
      <c r="I33" s="9"/>
    </row>
    <row r="34" spans="2:11" ht="16.5" thickTop="1" thickBot="1" x14ac:dyDescent="0.3">
      <c r="B34" s="13"/>
      <c r="C34" s="119"/>
      <c r="D34" s="120"/>
      <c r="E34" s="121"/>
      <c r="F34" s="14" t="s">
        <v>23</v>
      </c>
      <c r="G34" s="14"/>
      <c r="H34" s="19"/>
      <c r="I34" s="21"/>
    </row>
    <row r="35" spans="2:11" ht="16.5" thickTop="1" thickBot="1" x14ac:dyDescent="0.3"/>
    <row r="36" spans="2:11" ht="16.5" thickTop="1" thickBot="1" x14ac:dyDescent="0.3">
      <c r="D36" s="3" t="s">
        <v>24</v>
      </c>
      <c r="E36" s="3"/>
      <c r="F36" s="3"/>
      <c r="G36" s="3"/>
      <c r="H36" s="3"/>
      <c r="I36" s="24">
        <f>+I25+I34</f>
        <v>0</v>
      </c>
    </row>
    <row r="37" spans="2:11" ht="16.5" thickTop="1" thickBot="1" x14ac:dyDescent="0.3">
      <c r="D37" s="3"/>
      <c r="E37" s="3" t="s">
        <v>25</v>
      </c>
      <c r="F37" s="3"/>
      <c r="G37" s="3"/>
      <c r="H37" s="3"/>
      <c r="I37" s="24">
        <f>+I13</f>
        <v>-66.259999990463257</v>
      </c>
    </row>
    <row r="38" spans="2:11" ht="16.5" thickTop="1" thickBot="1" x14ac:dyDescent="0.3">
      <c r="D38" s="3"/>
      <c r="E38" s="3"/>
      <c r="F38" s="3" t="s">
        <v>26</v>
      </c>
      <c r="G38" s="3"/>
      <c r="H38" s="3"/>
      <c r="I38" s="24">
        <f>+I36-I37</f>
        <v>66.259999990463257</v>
      </c>
    </row>
    <row r="39" spans="2:11" ht="15.75" thickTop="1" x14ac:dyDescent="0.25">
      <c r="K39" s="25"/>
    </row>
    <row r="40" spans="2:11" x14ac:dyDescent="0.25">
      <c r="B40" s="115" t="s">
        <v>56</v>
      </c>
      <c r="C40" s="115"/>
      <c r="D40" s="115"/>
      <c r="E40" s="115"/>
      <c r="F40" s="115"/>
      <c r="G40" s="115"/>
      <c r="H40" s="115"/>
      <c r="I40" s="115"/>
    </row>
    <row r="41" spans="2:11" x14ac:dyDescent="0.25">
      <c r="B41" s="115"/>
      <c r="C41" s="115"/>
      <c r="D41" s="115"/>
      <c r="E41" s="115"/>
      <c r="F41" s="115"/>
      <c r="G41" s="115"/>
      <c r="H41" s="115"/>
      <c r="I41" s="115"/>
    </row>
    <row r="43" spans="2:11" x14ac:dyDescent="0.25">
      <c r="B43" t="s">
        <v>33</v>
      </c>
      <c r="H43" t="s">
        <v>33</v>
      </c>
    </row>
    <row r="44" spans="2:11" x14ac:dyDescent="0.25">
      <c r="B44" s="111" t="s">
        <v>29</v>
      </c>
      <c r="C44" s="111"/>
      <c r="D44" s="111"/>
      <c r="H44" s="111" t="s">
        <v>39</v>
      </c>
      <c r="I44" s="111"/>
    </row>
    <row r="45" spans="2:11" x14ac:dyDescent="0.25">
      <c r="B45" s="112" t="s">
        <v>28</v>
      </c>
      <c r="C45" s="112"/>
      <c r="D45" s="112"/>
      <c r="H45" s="122" t="s">
        <v>30</v>
      </c>
      <c r="I45" s="122"/>
    </row>
    <row r="46" spans="2:11" x14ac:dyDescent="0.25">
      <c r="E46" t="s">
        <v>34</v>
      </c>
    </row>
    <row r="47" spans="2:11" x14ac:dyDescent="0.25">
      <c r="E47" s="111" t="s">
        <v>31</v>
      </c>
      <c r="F47" s="111"/>
      <c r="G47" s="111"/>
    </row>
    <row r="48" spans="2:11" x14ac:dyDescent="0.25">
      <c r="E48" s="112" t="s">
        <v>32</v>
      </c>
      <c r="F48" s="112"/>
      <c r="G48" s="112"/>
    </row>
  </sheetData>
  <mergeCells count="28">
    <mergeCell ref="C29:E29"/>
    <mergeCell ref="F29:G29"/>
    <mergeCell ref="B3:H3"/>
    <mergeCell ref="B9:H9"/>
    <mergeCell ref="B15:G15"/>
    <mergeCell ref="B16:D16"/>
    <mergeCell ref="E16:G16"/>
    <mergeCell ref="B25:C25"/>
    <mergeCell ref="E25:F25"/>
    <mergeCell ref="B27:I27"/>
    <mergeCell ref="C28:E28"/>
    <mergeCell ref="F28:G28"/>
    <mergeCell ref="E47:G47"/>
    <mergeCell ref="E48:G48"/>
    <mergeCell ref="B5:I6"/>
    <mergeCell ref="C33:E33"/>
    <mergeCell ref="C34:E34"/>
    <mergeCell ref="B40:I41"/>
    <mergeCell ref="B44:D44"/>
    <mergeCell ref="H44:I44"/>
    <mergeCell ref="B45:D45"/>
    <mergeCell ref="H45:I45"/>
    <mergeCell ref="C30:E30"/>
    <mergeCell ref="F30:G30"/>
    <mergeCell ref="C31:E31"/>
    <mergeCell ref="F31:G31"/>
    <mergeCell ref="C32:E32"/>
    <mergeCell ref="F32:G32"/>
  </mergeCells>
  <pageMargins left="0.7" right="0.7" top="0.75" bottom="0.75" header="0.3" footer="0.3"/>
  <pageSetup scale="9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activeCell="H10" sqref="H10"/>
    </sheetView>
  </sheetViews>
  <sheetFormatPr baseColWidth="10" defaultRowHeight="15" x14ac:dyDescent="0.25"/>
  <cols>
    <col min="8" max="8" width="16.85546875" customWidth="1"/>
  </cols>
  <sheetData>
    <row r="1" spans="1:8" x14ac:dyDescent="0.25">
      <c r="A1" t="s">
        <v>0</v>
      </c>
    </row>
    <row r="3" spans="1:8" x14ac:dyDescent="0.25">
      <c r="A3" t="s">
        <v>1</v>
      </c>
    </row>
    <row r="5" spans="1:8" x14ac:dyDescent="0.25">
      <c r="A5" t="s">
        <v>59</v>
      </c>
    </row>
    <row r="9" spans="1:8" x14ac:dyDescent="0.25">
      <c r="A9" t="s">
        <v>60</v>
      </c>
      <c r="H9">
        <v>-66.260000000000005</v>
      </c>
    </row>
    <row r="10" spans="1:8" x14ac:dyDescent="0.25">
      <c r="A10" t="s">
        <v>3</v>
      </c>
      <c r="H10" s="36">
        <v>45633200</v>
      </c>
    </row>
    <row r="11" spans="1:8" x14ac:dyDescent="0.25">
      <c r="A11" t="s">
        <v>4</v>
      </c>
      <c r="H11" s="36">
        <v>44100000</v>
      </c>
    </row>
    <row r="12" spans="1:8" x14ac:dyDescent="0.25">
      <c r="A12" t="s">
        <v>5</v>
      </c>
      <c r="H12" s="36">
        <v>1427475</v>
      </c>
    </row>
    <row r="13" spans="1:8" x14ac:dyDescent="0.25">
      <c r="A13" t="s">
        <v>6</v>
      </c>
      <c r="H13" s="36">
        <v>105658.74</v>
      </c>
    </row>
    <row r="15" spans="1:8" x14ac:dyDescent="0.25">
      <c r="A15" t="s">
        <v>7</v>
      </c>
    </row>
    <row r="16" spans="1:8" x14ac:dyDescent="0.25">
      <c r="A16" t="s">
        <v>8</v>
      </c>
      <c r="D16" t="s">
        <v>9</v>
      </c>
    </row>
    <row r="17" spans="1:8" x14ac:dyDescent="0.25">
      <c r="A17" t="s">
        <v>10</v>
      </c>
      <c r="B17" t="s">
        <v>11</v>
      </c>
      <c r="C17" t="s">
        <v>12</v>
      </c>
      <c r="D17" t="s">
        <v>10</v>
      </c>
      <c r="E17" t="s">
        <v>11</v>
      </c>
      <c r="F17" t="s">
        <v>13</v>
      </c>
    </row>
    <row r="18" spans="1:8" x14ac:dyDescent="0.25">
      <c r="A18">
        <v>50</v>
      </c>
      <c r="B18">
        <v>0</v>
      </c>
      <c r="C18" t="s">
        <v>61</v>
      </c>
      <c r="D18">
        <v>1000</v>
      </c>
      <c r="E18">
        <v>0</v>
      </c>
      <c r="F18" t="s">
        <v>61</v>
      </c>
    </row>
    <row r="19" spans="1:8" x14ac:dyDescent="0.25">
      <c r="A19">
        <v>100</v>
      </c>
      <c r="B19">
        <v>0</v>
      </c>
      <c r="C19" t="s">
        <v>61</v>
      </c>
      <c r="D19">
        <v>2000</v>
      </c>
      <c r="E19">
        <v>5</v>
      </c>
      <c r="F19" s="37">
        <v>10000</v>
      </c>
    </row>
    <row r="20" spans="1:8" x14ac:dyDescent="0.25">
      <c r="A20">
        <v>200</v>
      </c>
      <c r="B20">
        <v>1</v>
      </c>
      <c r="C20">
        <v>200</v>
      </c>
      <c r="D20">
        <v>5000</v>
      </c>
      <c r="E20">
        <v>1</v>
      </c>
      <c r="F20" s="37">
        <v>5000</v>
      </c>
    </row>
    <row r="21" spans="1:8" x14ac:dyDescent="0.25">
      <c r="A21">
        <v>500</v>
      </c>
      <c r="B21">
        <v>1</v>
      </c>
      <c r="C21">
        <v>500</v>
      </c>
      <c r="D21">
        <v>10000</v>
      </c>
      <c r="E21">
        <v>4</v>
      </c>
      <c r="F21" s="37">
        <v>40000</v>
      </c>
    </row>
    <row r="22" spans="1:8" x14ac:dyDescent="0.25">
      <c r="A22">
        <v>1000</v>
      </c>
      <c r="B22">
        <v>0</v>
      </c>
      <c r="C22" t="s">
        <v>61</v>
      </c>
      <c r="D22">
        <v>20000</v>
      </c>
      <c r="E22">
        <v>0</v>
      </c>
      <c r="F22" t="s">
        <v>61</v>
      </c>
    </row>
    <row r="23" spans="1:8" x14ac:dyDescent="0.25">
      <c r="D23">
        <v>50000</v>
      </c>
      <c r="E23">
        <v>1</v>
      </c>
      <c r="F23" s="37">
        <v>50000</v>
      </c>
      <c r="G23" t="s">
        <v>14</v>
      </c>
      <c r="H23" s="38">
        <v>700</v>
      </c>
    </row>
    <row r="24" spans="1:8" x14ac:dyDescent="0.25">
      <c r="D24">
        <v>100000</v>
      </c>
      <c r="E24">
        <v>0</v>
      </c>
      <c r="F24" t="s">
        <v>61</v>
      </c>
    </row>
    <row r="25" spans="1:8" x14ac:dyDescent="0.25">
      <c r="A25" t="s">
        <v>14</v>
      </c>
      <c r="C25" s="38">
        <v>700</v>
      </c>
      <c r="D25" t="s">
        <v>15</v>
      </c>
      <c r="F25" s="38">
        <v>105000</v>
      </c>
      <c r="G25" t="s">
        <v>16</v>
      </c>
      <c r="H25" s="39">
        <v>105700</v>
      </c>
    </row>
    <row r="27" spans="1:8" x14ac:dyDescent="0.25">
      <c r="A27" t="s">
        <v>17</v>
      </c>
    </row>
    <row r="28" spans="1:8" x14ac:dyDescent="0.25">
      <c r="A28" t="s">
        <v>18</v>
      </c>
      <c r="B28" t="s">
        <v>19</v>
      </c>
      <c r="E28" t="s">
        <v>20</v>
      </c>
      <c r="G28" t="s">
        <v>21</v>
      </c>
      <c r="H28" t="s">
        <v>10</v>
      </c>
    </row>
    <row r="33" spans="1:8" x14ac:dyDescent="0.25">
      <c r="E33" t="s">
        <v>22</v>
      </c>
    </row>
    <row r="34" spans="1:8" x14ac:dyDescent="0.25">
      <c r="E34" t="s">
        <v>23</v>
      </c>
    </row>
    <row r="36" spans="1:8" x14ac:dyDescent="0.25">
      <c r="C36" t="s">
        <v>24</v>
      </c>
      <c r="H36" s="39">
        <v>105700</v>
      </c>
    </row>
    <row r="37" spans="1:8" x14ac:dyDescent="0.25">
      <c r="D37" t="s">
        <v>25</v>
      </c>
      <c r="H37" s="39">
        <v>105658.74</v>
      </c>
    </row>
    <row r="38" spans="1:8" x14ac:dyDescent="0.25">
      <c r="E38" t="s">
        <v>26</v>
      </c>
      <c r="H38" s="39">
        <v>41.26</v>
      </c>
    </row>
    <row r="40" spans="1:8" x14ac:dyDescent="0.25">
      <c r="A40" t="s">
        <v>62</v>
      </c>
    </row>
    <row r="43" spans="1:8" x14ac:dyDescent="0.25">
      <c r="A43" t="s">
        <v>33</v>
      </c>
      <c r="G43" t="s">
        <v>33</v>
      </c>
    </row>
    <row r="44" spans="1:8" x14ac:dyDescent="0.25">
      <c r="A44" t="s">
        <v>29</v>
      </c>
      <c r="G44" t="s">
        <v>39</v>
      </c>
    </row>
    <row r="45" spans="1:8" x14ac:dyDescent="0.25">
      <c r="A45" t="s">
        <v>28</v>
      </c>
      <c r="G45" t="s">
        <v>30</v>
      </c>
    </row>
    <row r="46" spans="1:8" x14ac:dyDescent="0.25">
      <c r="D46" t="s">
        <v>34</v>
      </c>
    </row>
    <row r="47" spans="1:8" x14ac:dyDescent="0.25">
      <c r="D47" t="s">
        <v>31</v>
      </c>
    </row>
    <row r="48" spans="1:8" x14ac:dyDescent="0.25">
      <c r="D48" t="s">
        <v>32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8"/>
  <sheetViews>
    <sheetView topLeftCell="A5" zoomScaleNormal="100" workbookViewId="0">
      <selection activeCell="B1" sqref="B1:I49"/>
    </sheetView>
  </sheetViews>
  <sheetFormatPr baseColWidth="10" defaultRowHeight="15" x14ac:dyDescent="0.25"/>
  <cols>
    <col min="1" max="1" width="4.28515625" customWidth="1"/>
    <col min="2" max="2" width="7.140625" customWidth="1"/>
    <col min="3" max="3" width="9.5703125" customWidth="1"/>
    <col min="5" max="5" width="8.28515625" customWidth="1"/>
    <col min="6" max="6" width="10" customWidth="1"/>
    <col min="7" max="7" width="12.140625" customWidth="1"/>
    <col min="8" max="8" width="13.140625" customWidth="1"/>
    <col min="9" max="9" width="17.85546875" customWidth="1"/>
    <col min="10" max="10" width="14.28515625" customWidth="1"/>
    <col min="11" max="11" width="15.28515625" bestFit="1" customWidth="1"/>
    <col min="14" max="14" width="15.140625" bestFit="1" customWidth="1"/>
  </cols>
  <sheetData>
    <row r="1" spans="2:14" x14ac:dyDescent="0.25">
      <c r="B1" s="3" t="s">
        <v>0</v>
      </c>
      <c r="C1" s="3"/>
      <c r="D1" s="3"/>
      <c r="E1" s="3"/>
      <c r="F1" s="3"/>
      <c r="G1" s="3"/>
      <c r="H1" s="3"/>
    </row>
    <row r="3" spans="2:14" x14ac:dyDescent="0.25">
      <c r="B3" s="111" t="s">
        <v>1</v>
      </c>
      <c r="C3" s="111"/>
      <c r="D3" s="111"/>
      <c r="E3" s="111"/>
      <c r="F3" s="111"/>
      <c r="G3" s="111"/>
      <c r="H3" s="111"/>
    </row>
    <row r="5" spans="2:14" ht="15" customHeight="1" x14ac:dyDescent="0.25">
      <c r="B5" s="115" t="s">
        <v>67</v>
      </c>
      <c r="C5" s="115"/>
      <c r="D5" s="115"/>
      <c r="E5" s="115"/>
      <c r="F5" s="115"/>
      <c r="G5" s="115"/>
      <c r="H5" s="115"/>
      <c r="I5" s="115"/>
    </row>
    <row r="6" spans="2:14" ht="12" customHeight="1" x14ac:dyDescent="0.25">
      <c r="B6" s="115"/>
      <c r="C6" s="115"/>
      <c r="D6" s="115"/>
      <c r="E6" s="115"/>
      <c r="F6" s="115"/>
      <c r="G6" s="115"/>
      <c r="H6" s="115"/>
      <c r="I6" s="115"/>
    </row>
    <row r="8" spans="2:14" ht="15.75" thickBot="1" x14ac:dyDescent="0.3"/>
    <row r="9" spans="2:14" ht="16.5" thickTop="1" thickBot="1" x14ac:dyDescent="0.3">
      <c r="B9" s="113" t="s">
        <v>66</v>
      </c>
      <c r="C9" s="113"/>
      <c r="D9" s="113"/>
      <c r="E9" s="113"/>
      <c r="F9" s="113"/>
      <c r="G9" s="113"/>
      <c r="H9" s="114"/>
      <c r="I9" s="2">
        <v>771912</v>
      </c>
    </row>
    <row r="10" spans="2:14" ht="16.5" thickTop="1" thickBot="1" x14ac:dyDescent="0.3">
      <c r="B10" s="1" t="s">
        <v>63</v>
      </c>
      <c r="C10" s="1"/>
      <c r="D10" s="1"/>
      <c r="E10" s="1"/>
      <c r="F10" s="1"/>
      <c r="G10" s="1"/>
      <c r="I10" s="2">
        <v>105049350</v>
      </c>
      <c r="J10" s="35"/>
      <c r="N10" s="34"/>
    </row>
    <row r="11" spans="2:14" ht="16.5" thickTop="1" thickBot="1" x14ac:dyDescent="0.3">
      <c r="B11" s="1" t="s">
        <v>4</v>
      </c>
      <c r="C11" s="1"/>
      <c r="D11" s="1"/>
      <c r="E11" s="1"/>
      <c r="F11" s="1"/>
      <c r="G11" s="1"/>
      <c r="I11" s="2">
        <v>105600800</v>
      </c>
    </row>
    <row r="12" spans="2:14" ht="16.5" thickTop="1" thickBot="1" x14ac:dyDescent="0.3">
      <c r="B12" s="1" t="s">
        <v>5</v>
      </c>
      <c r="C12" s="1"/>
      <c r="D12" s="1"/>
      <c r="E12" s="1"/>
      <c r="F12" s="1"/>
      <c r="G12" s="1"/>
      <c r="I12" s="2">
        <v>220000</v>
      </c>
    </row>
    <row r="13" spans="2:14" ht="16.5" thickTop="1" thickBot="1" x14ac:dyDescent="0.3">
      <c r="B13" s="1" t="s">
        <v>6</v>
      </c>
      <c r="C13" s="1"/>
      <c r="D13" s="1"/>
      <c r="E13" s="1"/>
      <c r="F13" s="1"/>
      <c r="G13" s="1"/>
      <c r="I13" s="2">
        <f>(I9+I10)-(I11+I12)</f>
        <v>462</v>
      </c>
    </row>
    <row r="14" spans="2:14" ht="15.75" thickTop="1" x14ac:dyDescent="0.25">
      <c r="B14" s="1"/>
      <c r="C14" s="1"/>
      <c r="D14" s="1"/>
      <c r="E14" s="1"/>
      <c r="F14" s="1"/>
      <c r="G14" s="1"/>
      <c r="H14" s="1"/>
    </row>
    <row r="15" spans="2:14" ht="15.75" thickBot="1" x14ac:dyDescent="0.3">
      <c r="B15" s="126" t="s">
        <v>7</v>
      </c>
      <c r="C15" s="126"/>
      <c r="D15" s="126"/>
      <c r="E15" s="126"/>
      <c r="F15" s="126"/>
      <c r="G15" s="126"/>
      <c r="H15" s="1"/>
    </row>
    <row r="16" spans="2:14" ht="16.5" thickTop="1" thickBot="1" x14ac:dyDescent="0.3">
      <c r="B16" s="127" t="s">
        <v>8</v>
      </c>
      <c r="C16" s="128"/>
      <c r="D16" s="128"/>
      <c r="E16" s="128" t="s">
        <v>9</v>
      </c>
      <c r="F16" s="128"/>
      <c r="G16" s="129"/>
      <c r="H16" s="1"/>
    </row>
    <row r="17" spans="2:9" ht="15.75" thickTop="1" x14ac:dyDescent="0.25">
      <c r="B17" s="6" t="s">
        <v>10</v>
      </c>
      <c r="C17" s="7" t="s">
        <v>11</v>
      </c>
      <c r="D17" s="7" t="s">
        <v>12</v>
      </c>
      <c r="E17" s="7" t="s">
        <v>10</v>
      </c>
      <c r="F17" s="7" t="s">
        <v>11</v>
      </c>
      <c r="G17" s="8" t="s">
        <v>13</v>
      </c>
      <c r="H17" s="1"/>
    </row>
    <row r="18" spans="2:9" x14ac:dyDescent="0.25">
      <c r="B18" s="4">
        <v>50</v>
      </c>
      <c r="C18" s="5"/>
      <c r="D18" s="23">
        <f>C18*B18</f>
        <v>0</v>
      </c>
      <c r="E18" s="5">
        <v>1000</v>
      </c>
      <c r="F18" s="5">
        <v>0</v>
      </c>
      <c r="G18" s="22">
        <f t="shared" ref="G18:G23" si="0">+E18*F18</f>
        <v>0</v>
      </c>
      <c r="H18" s="1"/>
    </row>
    <row r="19" spans="2:9" x14ac:dyDescent="0.25">
      <c r="B19" s="4">
        <v>100</v>
      </c>
      <c r="C19" s="5">
        <v>5</v>
      </c>
      <c r="D19" s="23">
        <f>+B19*C19</f>
        <v>500</v>
      </c>
      <c r="E19" s="5">
        <v>2000</v>
      </c>
      <c r="F19" s="5">
        <v>0</v>
      </c>
      <c r="G19" s="22">
        <f t="shared" si="0"/>
        <v>0</v>
      </c>
      <c r="H19" s="1"/>
    </row>
    <row r="20" spans="2:9" x14ac:dyDescent="0.25">
      <c r="B20" s="4">
        <v>200</v>
      </c>
      <c r="C20" s="5"/>
      <c r="D20" s="23">
        <f>+B20*C20</f>
        <v>0</v>
      </c>
      <c r="E20" s="5">
        <v>5000</v>
      </c>
      <c r="F20" s="5"/>
      <c r="G20" s="22">
        <f t="shared" si="0"/>
        <v>0</v>
      </c>
      <c r="H20" s="1"/>
    </row>
    <row r="21" spans="2:9" x14ac:dyDescent="0.25">
      <c r="B21" s="4">
        <v>500</v>
      </c>
      <c r="C21" s="5"/>
      <c r="D21" s="23">
        <f>+B21*C21</f>
        <v>0</v>
      </c>
      <c r="E21" s="5">
        <v>10000</v>
      </c>
      <c r="F21" s="5"/>
      <c r="G21" s="22">
        <f t="shared" si="0"/>
        <v>0</v>
      </c>
      <c r="H21" s="1"/>
    </row>
    <row r="22" spans="2:9" ht="15.75" thickBot="1" x14ac:dyDescent="0.3">
      <c r="B22" s="4">
        <v>1000</v>
      </c>
      <c r="C22" s="5"/>
      <c r="D22" s="23">
        <f>+B22*C22</f>
        <v>0</v>
      </c>
      <c r="E22" s="5">
        <v>20000</v>
      </c>
      <c r="F22" s="5">
        <v>0</v>
      </c>
      <c r="G22" s="22">
        <f t="shared" si="0"/>
        <v>0</v>
      </c>
      <c r="H22" s="1"/>
    </row>
    <row r="23" spans="2:9" ht="15.75" thickBot="1" x14ac:dyDescent="0.3">
      <c r="B23" s="4"/>
      <c r="C23" s="5"/>
      <c r="D23" s="23"/>
      <c r="E23" s="5">
        <v>50000</v>
      </c>
      <c r="F23" s="5"/>
      <c r="G23" s="22">
        <f t="shared" si="0"/>
        <v>0</v>
      </c>
      <c r="H23" s="1" t="s">
        <v>14</v>
      </c>
      <c r="I23" s="33">
        <f>D25</f>
        <v>500</v>
      </c>
    </row>
    <row r="24" spans="2:9" ht="15.75" thickBot="1" x14ac:dyDescent="0.3">
      <c r="B24" s="28"/>
      <c r="C24" s="29"/>
      <c r="D24" s="30"/>
      <c r="E24" s="29">
        <v>100000</v>
      </c>
      <c r="F24" s="29">
        <v>0</v>
      </c>
      <c r="G24" s="31">
        <f>F24*E24</f>
        <v>0</v>
      </c>
      <c r="H24" s="1"/>
    </row>
    <row r="25" spans="2:9" ht="16.5" thickTop="1" thickBot="1" x14ac:dyDescent="0.3">
      <c r="B25" s="130" t="s">
        <v>14</v>
      </c>
      <c r="C25" s="131"/>
      <c r="D25" s="26">
        <f>SUM(D18:D23)</f>
        <v>500</v>
      </c>
      <c r="E25" s="131" t="s">
        <v>15</v>
      </c>
      <c r="F25" s="131"/>
      <c r="G25" s="27">
        <f>SUM(G18:G24)</f>
        <v>0</v>
      </c>
      <c r="H25" s="1" t="s">
        <v>16</v>
      </c>
      <c r="I25" s="24">
        <f>+D25+G25</f>
        <v>500</v>
      </c>
    </row>
    <row r="26" spans="2:9" ht="15.75" thickTop="1" x14ac:dyDescent="0.25">
      <c r="B26" s="1"/>
      <c r="C26" s="1"/>
      <c r="D26" s="1"/>
      <c r="E26" s="1"/>
      <c r="F26" s="1"/>
      <c r="G26" s="1"/>
      <c r="H26" s="1"/>
    </row>
    <row r="27" spans="2:9" ht="15.75" thickBot="1" x14ac:dyDescent="0.3">
      <c r="B27" s="132" t="s">
        <v>17</v>
      </c>
      <c r="C27" s="132"/>
      <c r="D27" s="132"/>
      <c r="E27" s="132"/>
      <c r="F27" s="132"/>
      <c r="G27" s="132"/>
      <c r="H27" s="132"/>
      <c r="I27" s="132"/>
    </row>
    <row r="28" spans="2:9" ht="15.75" thickTop="1" x14ac:dyDescent="0.25">
      <c r="B28" s="15" t="s">
        <v>18</v>
      </c>
      <c r="C28" s="133" t="s">
        <v>19</v>
      </c>
      <c r="D28" s="134"/>
      <c r="E28" s="135"/>
      <c r="F28" s="133" t="s">
        <v>20</v>
      </c>
      <c r="G28" s="135"/>
      <c r="H28" s="16" t="s">
        <v>21</v>
      </c>
      <c r="I28" s="17" t="s">
        <v>10</v>
      </c>
    </row>
    <row r="29" spans="2:9" x14ac:dyDescent="0.25">
      <c r="B29" s="4"/>
      <c r="C29" s="123"/>
      <c r="D29" s="124"/>
      <c r="E29" s="125"/>
      <c r="F29" s="123"/>
      <c r="G29" s="125"/>
      <c r="H29" s="5"/>
      <c r="I29" s="10"/>
    </row>
    <row r="30" spans="2:9" x14ac:dyDescent="0.25">
      <c r="B30" s="4"/>
      <c r="C30" s="123"/>
      <c r="D30" s="124"/>
      <c r="E30" s="125"/>
      <c r="F30" s="123"/>
      <c r="G30" s="125"/>
      <c r="H30" s="5"/>
      <c r="I30" s="10"/>
    </row>
    <row r="31" spans="2:9" x14ac:dyDescent="0.25">
      <c r="B31" s="4"/>
      <c r="C31" s="123"/>
      <c r="D31" s="124"/>
      <c r="E31" s="125"/>
      <c r="F31" s="123"/>
      <c r="G31" s="125"/>
      <c r="H31" s="5"/>
      <c r="I31" s="10"/>
    </row>
    <row r="32" spans="2:9" ht="15.75" thickBot="1" x14ac:dyDescent="0.3">
      <c r="B32" s="11"/>
      <c r="C32" s="116"/>
      <c r="D32" s="117"/>
      <c r="E32" s="118"/>
      <c r="F32" s="116"/>
      <c r="G32" s="118"/>
      <c r="H32" s="12"/>
      <c r="I32" s="20"/>
    </row>
    <row r="33" spans="2:11" ht="16.5" thickTop="1" thickBot="1" x14ac:dyDescent="0.3">
      <c r="B33" s="11"/>
      <c r="C33" s="116"/>
      <c r="D33" s="117"/>
      <c r="E33" s="118"/>
      <c r="F33" s="12" t="s">
        <v>22</v>
      </c>
      <c r="G33" s="12"/>
      <c r="H33" s="18"/>
      <c r="I33" s="9"/>
    </row>
    <row r="34" spans="2:11" ht="16.5" thickTop="1" thickBot="1" x14ac:dyDescent="0.3">
      <c r="B34" s="13"/>
      <c r="C34" s="119"/>
      <c r="D34" s="120"/>
      <c r="E34" s="121"/>
      <c r="F34" s="14" t="s">
        <v>23</v>
      </c>
      <c r="G34" s="14"/>
      <c r="H34" s="19"/>
      <c r="I34" s="21"/>
    </row>
    <row r="35" spans="2:11" ht="16.5" thickTop="1" thickBot="1" x14ac:dyDescent="0.3"/>
    <row r="36" spans="2:11" ht="16.5" thickTop="1" thickBot="1" x14ac:dyDescent="0.3">
      <c r="D36" s="3" t="s">
        <v>24</v>
      </c>
      <c r="E36" s="3"/>
      <c r="F36" s="3"/>
      <c r="G36" s="3"/>
      <c r="H36" s="3"/>
      <c r="I36" s="24">
        <f>+I25+I34</f>
        <v>500</v>
      </c>
    </row>
    <row r="37" spans="2:11" ht="16.5" thickTop="1" thickBot="1" x14ac:dyDescent="0.3">
      <c r="D37" s="3"/>
      <c r="E37" s="3" t="s">
        <v>25</v>
      </c>
      <c r="F37" s="3"/>
      <c r="G37" s="3"/>
      <c r="H37" s="3"/>
      <c r="I37" s="24">
        <f>+I13</f>
        <v>462</v>
      </c>
    </row>
    <row r="38" spans="2:11" ht="16.5" thickTop="1" thickBot="1" x14ac:dyDescent="0.3">
      <c r="D38" s="3"/>
      <c r="E38" s="3"/>
      <c r="F38" s="3" t="s">
        <v>26</v>
      </c>
      <c r="G38" s="3"/>
      <c r="H38" s="3"/>
      <c r="I38" s="24">
        <f>+I36-I37</f>
        <v>38</v>
      </c>
    </row>
    <row r="39" spans="2:11" ht="15.75" thickTop="1" x14ac:dyDescent="0.25">
      <c r="K39" s="25"/>
    </row>
    <row r="40" spans="2:11" x14ac:dyDescent="0.25">
      <c r="B40" s="115" t="s">
        <v>68</v>
      </c>
      <c r="C40" s="115"/>
      <c r="D40" s="115"/>
      <c r="E40" s="115"/>
      <c r="F40" s="115"/>
      <c r="G40" s="115"/>
      <c r="H40" s="115"/>
      <c r="I40" s="115"/>
    </row>
    <row r="41" spans="2:11" x14ac:dyDescent="0.25">
      <c r="B41" s="115"/>
      <c r="C41" s="115"/>
      <c r="D41" s="115"/>
      <c r="E41" s="115"/>
      <c r="F41" s="115"/>
      <c r="G41" s="115"/>
      <c r="H41" s="115"/>
      <c r="I41" s="115"/>
    </row>
    <row r="43" spans="2:11" x14ac:dyDescent="0.25">
      <c r="B43" t="s">
        <v>33</v>
      </c>
      <c r="H43" t="s">
        <v>33</v>
      </c>
    </row>
    <row r="44" spans="2:11" x14ac:dyDescent="0.25">
      <c r="B44" s="111" t="s">
        <v>29</v>
      </c>
      <c r="C44" s="111"/>
      <c r="D44" s="111"/>
      <c r="H44" s="111" t="s">
        <v>39</v>
      </c>
      <c r="I44" s="111"/>
    </row>
    <row r="45" spans="2:11" x14ac:dyDescent="0.25">
      <c r="B45" s="112" t="s">
        <v>28</v>
      </c>
      <c r="C45" s="112"/>
      <c r="D45" s="112"/>
      <c r="H45" s="122" t="s">
        <v>69</v>
      </c>
      <c r="I45" s="122"/>
    </row>
    <row r="46" spans="2:11" x14ac:dyDescent="0.25">
      <c r="E46" t="s">
        <v>34</v>
      </c>
    </row>
    <row r="47" spans="2:11" x14ac:dyDescent="0.25">
      <c r="E47" s="111" t="s">
        <v>31</v>
      </c>
      <c r="F47" s="111"/>
      <c r="G47" s="111"/>
    </row>
    <row r="48" spans="2:11" x14ac:dyDescent="0.25">
      <c r="E48" s="112" t="s">
        <v>32</v>
      </c>
      <c r="F48" s="112"/>
      <c r="G48" s="112"/>
    </row>
  </sheetData>
  <mergeCells count="28">
    <mergeCell ref="E47:G47"/>
    <mergeCell ref="E48:G48"/>
    <mergeCell ref="C33:E33"/>
    <mergeCell ref="C34:E34"/>
    <mergeCell ref="B40:I41"/>
    <mergeCell ref="B44:D44"/>
    <mergeCell ref="H44:I44"/>
    <mergeCell ref="B45:D45"/>
    <mergeCell ref="H45:I45"/>
    <mergeCell ref="C30:E30"/>
    <mergeCell ref="F30:G30"/>
    <mergeCell ref="C31:E31"/>
    <mergeCell ref="F31:G31"/>
    <mergeCell ref="C32:E32"/>
    <mergeCell ref="F32:G32"/>
    <mergeCell ref="C29:E29"/>
    <mergeCell ref="F29:G29"/>
    <mergeCell ref="B3:H3"/>
    <mergeCell ref="B5:I6"/>
    <mergeCell ref="B9:H9"/>
    <mergeCell ref="B15:G15"/>
    <mergeCell ref="B16:D16"/>
    <mergeCell ref="E16:G16"/>
    <mergeCell ref="B25:C25"/>
    <mergeCell ref="E25:F25"/>
    <mergeCell ref="B27:I27"/>
    <mergeCell ref="C28:E28"/>
    <mergeCell ref="F28:G28"/>
  </mergeCells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30</vt:i4>
      </vt:variant>
    </vt:vector>
  </HeadingPairs>
  <TitlesOfParts>
    <vt:vector size="61" baseType="lpstr">
      <vt:lpstr>CAJA PRINCIPAL 28-febrero </vt:lpstr>
      <vt:lpstr>caja 6-febrero</vt:lpstr>
      <vt:lpstr>caja 100</vt:lpstr>
      <vt:lpstr>CAJA PRINCIPAL</vt:lpstr>
      <vt:lpstr>CAJA PRINCIPAL 9-febrero</vt:lpstr>
      <vt:lpstr>CAJA PRINCIPAL 16-febrero</vt:lpstr>
      <vt:lpstr>CAJA PRINCIPAL 30-Marzo</vt:lpstr>
      <vt:lpstr>CAJA PRINCIPAL 5-04-2019</vt:lpstr>
      <vt:lpstr>CAJA PRINCIPAL 26-abril</vt:lpstr>
      <vt:lpstr>CAJA PRINCIPAL 26-Abril-2019</vt:lpstr>
      <vt:lpstr>CAJA PRINCIPAL 30-ABRIL-2019</vt:lpstr>
      <vt:lpstr>CAJA PRINCIPAL 16-mayo-2019</vt:lpstr>
      <vt:lpstr>CAJA PRINCIPAL 23-mayo-2019</vt:lpstr>
      <vt:lpstr>CAJA PRINCIPAL 31-mayo-2019 </vt:lpstr>
      <vt:lpstr>CAJA PRINCIPAL 7-JUNIO-2019 </vt:lpstr>
      <vt:lpstr>CAJA PRINCIPAL 21-JUNIO-2019</vt:lpstr>
      <vt:lpstr>CAJA PRINCIPAL 28-JUNIO-2019</vt:lpstr>
      <vt:lpstr>CAJA PRINCIPAL 15-JULIO-2019</vt:lpstr>
      <vt:lpstr>CAJA PRINCIPAL 27-JULIO-2019 </vt:lpstr>
      <vt:lpstr>CAJA PRINCIPAL 31-JULIO-2019</vt:lpstr>
      <vt:lpstr>CAJA PRINCIPAL 09-AGOSTO-2019</vt:lpstr>
      <vt:lpstr>CAJA PRINCIPAL 24-AGOSTO-2019 </vt:lpstr>
      <vt:lpstr>CAJA PRINCIPAL 31-AGOST-2019</vt:lpstr>
      <vt:lpstr>CAJA PRINCIPAL 11-septiem-2019</vt:lpstr>
      <vt:lpstr>CAJA PRINCIPAL 19-Septiem-2019</vt:lpstr>
      <vt:lpstr>CAJA PRINCIPAL 28-Septiem-2019</vt:lpstr>
      <vt:lpstr>CAJA PRINCIPAL 1-OCTUBRE-2019</vt:lpstr>
      <vt:lpstr>CAJA PRINCIPAL 8-OCTUBRE-2019</vt:lpstr>
      <vt:lpstr>CAJA PRINCIPAL 21-OCTUBRE-2019</vt:lpstr>
      <vt:lpstr>CAJA PRINCIPAL 26-OCTUBRE-2019</vt:lpstr>
      <vt:lpstr>CAJA PRINCIPAL 8-NOVIEMBRE- 201</vt:lpstr>
      <vt:lpstr>'caja 100'!Área_de_impresión</vt:lpstr>
      <vt:lpstr>'caja 6-febrero'!Área_de_impresión</vt:lpstr>
      <vt:lpstr>'CAJA PRINCIPAL'!Área_de_impresión</vt:lpstr>
      <vt:lpstr>'CAJA PRINCIPAL 09-AGOSTO-2019'!Área_de_impresión</vt:lpstr>
      <vt:lpstr>'CAJA PRINCIPAL 11-septiem-2019'!Área_de_impresión</vt:lpstr>
      <vt:lpstr>'CAJA PRINCIPAL 15-JULIO-2019'!Área_de_impresión</vt:lpstr>
      <vt:lpstr>'CAJA PRINCIPAL 16-febrero'!Área_de_impresión</vt:lpstr>
      <vt:lpstr>'CAJA PRINCIPAL 16-mayo-2019'!Área_de_impresión</vt:lpstr>
      <vt:lpstr>'CAJA PRINCIPAL 19-Septiem-2019'!Área_de_impresión</vt:lpstr>
      <vt:lpstr>'CAJA PRINCIPAL 1-OCTUBRE-2019'!Área_de_impresión</vt:lpstr>
      <vt:lpstr>'CAJA PRINCIPAL 21-JUNIO-2019'!Área_de_impresión</vt:lpstr>
      <vt:lpstr>'CAJA PRINCIPAL 21-OCTUBRE-2019'!Área_de_impresión</vt:lpstr>
      <vt:lpstr>'CAJA PRINCIPAL 23-mayo-2019'!Área_de_impresión</vt:lpstr>
      <vt:lpstr>'CAJA PRINCIPAL 24-AGOSTO-2019 '!Área_de_impresión</vt:lpstr>
      <vt:lpstr>'CAJA PRINCIPAL 26-abril'!Área_de_impresión</vt:lpstr>
      <vt:lpstr>'CAJA PRINCIPAL 26-Abril-2019'!Área_de_impresión</vt:lpstr>
      <vt:lpstr>'CAJA PRINCIPAL 26-OCTUBRE-2019'!Área_de_impresión</vt:lpstr>
      <vt:lpstr>'CAJA PRINCIPAL 27-JULIO-2019 '!Área_de_impresión</vt:lpstr>
      <vt:lpstr>'CAJA PRINCIPAL 28-febrero '!Área_de_impresión</vt:lpstr>
      <vt:lpstr>'CAJA PRINCIPAL 28-JUNIO-2019'!Área_de_impresión</vt:lpstr>
      <vt:lpstr>'CAJA PRINCIPAL 28-Septiem-2019'!Área_de_impresión</vt:lpstr>
      <vt:lpstr>'CAJA PRINCIPAL 30-ABRIL-2019'!Área_de_impresión</vt:lpstr>
      <vt:lpstr>'CAJA PRINCIPAL 30-Marzo'!Área_de_impresión</vt:lpstr>
      <vt:lpstr>'CAJA PRINCIPAL 31-AGOST-2019'!Área_de_impresión</vt:lpstr>
      <vt:lpstr>'CAJA PRINCIPAL 31-JULIO-2019'!Área_de_impresión</vt:lpstr>
      <vt:lpstr>'CAJA PRINCIPAL 31-mayo-2019 '!Área_de_impresión</vt:lpstr>
      <vt:lpstr>'CAJA PRINCIPAL 7-JUNIO-2019 '!Área_de_impresión</vt:lpstr>
      <vt:lpstr>'CAJA PRINCIPAL 8-NOVIEMBRE- 201'!Área_de_impresión</vt:lpstr>
      <vt:lpstr>'CAJA PRINCIPAL 8-OCTUBRE-2019'!Área_de_impresión</vt:lpstr>
      <vt:lpstr>'CAJA PRINCIPAL 9-febrero'!Área_de_impresión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SUBGERENCIA</dc:creator>
  <cp:lastModifiedBy>ASISTENTE GERENCIA</cp:lastModifiedBy>
  <cp:lastPrinted>2022-06-24T15:30:37Z</cp:lastPrinted>
  <dcterms:created xsi:type="dcterms:W3CDTF">2019-02-04T20:53:44Z</dcterms:created>
  <dcterms:modified xsi:type="dcterms:W3CDTF">2024-06-14T13:04:06Z</dcterms:modified>
</cp:coreProperties>
</file>